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grios\Desktop\"/>
    </mc:Choice>
  </mc:AlternateContent>
  <xr:revisionPtr revIDLastSave="0" documentId="13_ncr:1_{1FABBCFB-CE2E-4469-9FB9-B977C6D08022}" xr6:coauthVersionLast="47" xr6:coauthVersionMax="47" xr10:uidLastSave="{00000000-0000-0000-0000-000000000000}"/>
  <bookViews>
    <workbookView xWindow="-120" yWindow="-120" windowWidth="24240" windowHeight="13140" xr2:uid="{00000000-000D-0000-FFFF-FFFF00000000}"/>
  </bookViews>
  <sheets>
    <sheet name="Hoja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0" i="1" l="1"/>
  <c r="E270" i="1"/>
  <c r="F271" i="1"/>
  <c r="F272" i="1"/>
  <c r="F273" i="1"/>
  <c r="F274" i="1"/>
  <c r="F275" i="1"/>
  <c r="F276" i="1"/>
  <c r="F277" i="1"/>
  <c r="F278" i="1"/>
  <c r="F279" i="1"/>
  <c r="F280" i="1"/>
  <c r="F281" i="1"/>
  <c r="F282" i="1"/>
  <c r="F283" i="1"/>
  <c r="F284" i="1"/>
  <c r="F285" i="1"/>
  <c r="F286" i="1"/>
  <c r="D287" i="1"/>
  <c r="E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D320" i="1"/>
  <c r="E320" i="1"/>
  <c r="F321" i="1"/>
  <c r="F322" i="1"/>
  <c r="F323" i="1"/>
  <c r="F324" i="1"/>
  <c r="F325" i="1"/>
  <c r="F326" i="1"/>
  <c r="F327" i="1"/>
  <c r="F328" i="1"/>
  <c r="F329" i="1"/>
  <c r="F330" i="1"/>
  <c r="F331" i="1"/>
  <c r="F332" i="1"/>
  <c r="F333" i="1"/>
  <c r="F334" i="1"/>
  <c r="F335" i="1"/>
  <c r="F336" i="1"/>
  <c r="F337" i="1"/>
  <c r="F338" i="1"/>
  <c r="F339" i="1"/>
  <c r="F340" i="1"/>
  <c r="F341" i="1"/>
  <c r="F342" i="1"/>
  <c r="F343" i="1"/>
  <c r="F345" i="1"/>
  <c r="F346" i="1"/>
  <c r="F347" i="1"/>
  <c r="F348" i="1"/>
  <c r="F349" i="1"/>
  <c r="F350" i="1"/>
  <c r="F351" i="1"/>
  <c r="F352" i="1"/>
  <c r="D353" i="1"/>
  <c r="E353" i="1"/>
  <c r="F354" i="1"/>
  <c r="F355" i="1"/>
  <c r="F356" i="1"/>
  <c r="F357" i="1"/>
  <c r="F358" i="1"/>
  <c r="F359" i="1"/>
  <c r="F360" i="1"/>
  <c r="F361" i="1"/>
  <c r="F362" i="1"/>
  <c r="F363" i="1"/>
  <c r="D364" i="1"/>
  <c r="E364" i="1"/>
  <c r="F365" i="1"/>
  <c r="F366" i="1"/>
  <c r="F367" i="1"/>
  <c r="F368" i="1"/>
  <c r="F369" i="1"/>
  <c r="F370" i="1"/>
  <c r="F371" i="1"/>
  <c r="F372" i="1"/>
  <c r="F373" i="1"/>
  <c r="F374" i="1"/>
  <c r="F375" i="1"/>
  <c r="D376" i="1"/>
  <c r="E376" i="1"/>
  <c r="F377" i="1"/>
  <c r="F378" i="1"/>
  <c r="F376" i="1" l="1"/>
  <c r="F353" i="1"/>
  <c r="D379" i="1"/>
  <c r="F364" i="1"/>
  <c r="F320" i="1"/>
  <c r="F270" i="1"/>
  <c r="F287" i="1"/>
  <c r="E379" i="1"/>
  <c r="E180" i="1"/>
  <c r="E179" i="1"/>
  <c r="E178" i="1"/>
  <c r="E177" i="1"/>
  <c r="E176" i="1"/>
  <c r="E175" i="1"/>
  <c r="E174" i="1"/>
  <c r="E173" i="1"/>
  <c r="E172" i="1"/>
  <c r="E171" i="1"/>
  <c r="E170" i="1"/>
  <c r="F379" i="1" l="1"/>
  <c r="E203" i="1"/>
  <c r="E200" i="1"/>
  <c r="E199" i="1"/>
  <c r="E191" i="1"/>
  <c r="E157" i="1"/>
  <c r="E142" i="1"/>
  <c r="E136" i="1"/>
  <c r="E135" i="1"/>
  <c r="E134" i="1"/>
  <c r="E133" i="1"/>
  <c r="E132" i="1"/>
  <c r="E131" i="1"/>
  <c r="E128" i="1"/>
  <c r="E127" i="1"/>
  <c r="E126" i="1"/>
  <c r="E125" i="1"/>
  <c r="E124" i="1"/>
  <c r="E123" i="1"/>
  <c r="E122" i="1"/>
  <c r="E121" i="1"/>
</calcChain>
</file>

<file path=xl/sharedStrings.xml><?xml version="1.0" encoding="utf-8"?>
<sst xmlns="http://schemas.openxmlformats.org/spreadsheetml/2006/main" count="1412" uniqueCount="978">
  <si>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</si>
  <si>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</si>
  <si>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</si>
  <si>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</si>
  <si>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</si>
  <si>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</si>
  <si>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</si>
  <si>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</si>
  <si>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</si>
  <si>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</si>
  <si>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</si>
  <si>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</si>
  <si>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</si>
  <si>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</si>
  <si>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</si>
  <si>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</si>
  <si>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</si>
  <si>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</si>
  <si>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</si>
  <si>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</si>
  <si>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</si>
  <si>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</si>
  <si>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</si>
  <si>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</si>
  <si>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</si>
  <si>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</si>
  <si>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</si>
  <si>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</si>
  <si>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</si>
  <si>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</si>
  <si>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</si>
  <si>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</si>
  <si>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</si>
  <si>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</si>
  <si>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</si>
  <si>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</si>
  <si>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</si>
  <si>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</si>
  <si>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</si>
  <si>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</si>
  <si>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</si>
  <si>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</si>
  <si>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</si>
  <si>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</si>
  <si>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</si>
  <si>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</si>
  <si>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</si>
  <si>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</si>
  <si>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</si>
  <si>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</si>
  <si>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</si>
  <si>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</si>
  <si>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</si>
  <si>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</si>
  <si>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</si>
  <si>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</si>
  <si>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</si>
  <si>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</si>
  <si>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</si>
  <si>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</si>
  <si>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</si>
  <si>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</si>
  <si>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</si>
  <si>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</si>
  <si>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</si>
  <si>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</si>
  <si>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</si>
  <si>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</si>
  <si>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</si>
  <si>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</si>
  <si>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</si>
  <si>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</si>
  <si>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</si>
  <si>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</si>
  <si>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</si>
  <si>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</si>
  <si>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</si>
  <si>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</si>
  <si>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</si>
  <si>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</si>
  <si>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</si>
  <si>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</si>
  <si>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</si>
  <si>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</si>
  <si>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</si>
  <si>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</si>
  <si>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</si>
  <si>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</si>
  <si>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</si>
  <si>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</si>
  <si>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</si>
  <si>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</si>
  <si>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</si>
  <si>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</si>
  <si>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</si>
  <si>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Julio</t>
  </si>
  <si>
    <t>Agosto</t>
  </si>
  <si>
    <t xml:space="preserve">Septiembre </t>
  </si>
  <si>
    <t>Octubre</t>
  </si>
  <si>
    <t>Noviembre</t>
  </si>
  <si>
    <t>Diciembre</t>
  </si>
  <si>
    <t>Septiembre</t>
  </si>
  <si>
    <t>4°</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</si>
  <si>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</si>
  <si>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</si>
  <si>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</si>
  <si>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</si>
  <si>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</si>
  <si>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</si>
  <si>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</si>
  <si>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</si>
  <si>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</si>
  <si>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</si>
  <si>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</si>
  <si>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</si>
  <si>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</si>
  <si>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</si>
  <si>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</si>
  <si>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</si>
  <si>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</si>
  <si>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</si>
  <si>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Ministerio de Industria y Comercio </t>
  </si>
  <si>
    <t xml:space="preserve">Promover políticas públicas que apuntalen 
el desarrollo sostenible del sector empresarial; 
a través del incremento de su competitividad. </t>
  </si>
  <si>
    <t>El Ministerio de Industria y Comercio (MIC), es una Institución que tiene como misión promover políticas públicas que apuntalen el desarrollo sostenible del sector industrial, comercial, de servicios y las MIPYMES, a través del incremento de su competitividad.
Asimismo, propicia la atracción de inversiones nacionales y extranjeras, contribuye a la diversificación de la oferta exportable abriendo mercados en el exterior.</t>
  </si>
  <si>
    <t>https://www.mic.gov.py/mic/w/mic/pdf/188.2021.pdf     https://www.mic.gov.py/mic/w/mic/pdf/RESOLUCION%2073.2022%20TECNICOS%20COMITE%20DE%20RCCC.pdf</t>
  </si>
  <si>
    <t>Viceministro de Industria</t>
  </si>
  <si>
    <t>Viceministerio de MIPYMES</t>
  </si>
  <si>
    <t>Viceministro de MIPYMES</t>
  </si>
  <si>
    <t>Viceministerio de Industria</t>
  </si>
  <si>
    <t>Viceministra de REDIEX</t>
  </si>
  <si>
    <t xml:space="preserve">Viceministerio de Comercio y Servicios </t>
  </si>
  <si>
    <t>Pedro Mancuello</t>
  </si>
  <si>
    <t>Viceministro de Comercio y Servicios</t>
  </si>
  <si>
    <t>Dirección General de Gabinete del Ministro</t>
  </si>
  <si>
    <t>Director General del Gabinete del Ministro</t>
  </si>
  <si>
    <t>Direccion General de Gabinete Tecnico</t>
  </si>
  <si>
    <t>Director General de Gabinete Tecnico</t>
  </si>
  <si>
    <t xml:space="preserve">Direccion General de Asuntos Legales </t>
  </si>
  <si>
    <t>Rafael Caballero</t>
  </si>
  <si>
    <t>Director General de Asuntos Legales</t>
  </si>
  <si>
    <t>Direccion General de Auditoria Interna</t>
  </si>
  <si>
    <t>Maria Lucila Delgado</t>
  </si>
  <si>
    <t>Directora General de Auditoria Interna</t>
  </si>
  <si>
    <t>Dirección General de Administración y Finanzas</t>
  </si>
  <si>
    <t>Julio Vera</t>
  </si>
  <si>
    <t xml:space="preserve">Director General de Administracion y Finanzas </t>
  </si>
  <si>
    <t>Unidad de Transparencia y Anticorrupcion</t>
  </si>
  <si>
    <t>Giannina Rios</t>
  </si>
  <si>
    <t>UTA</t>
  </si>
  <si>
    <t>Secretaria General</t>
  </si>
  <si>
    <t>Viceministerio de la REDIEX</t>
  </si>
  <si>
    <t>https://www.mic.gov.py/mic/w/mic/pdf/Resol_99_2022.pdf</t>
  </si>
  <si>
    <t>Mejorar la economía nacional a través de las inversiones del Régimen de Maquila y bajo el amparo de la Ley 60/90</t>
  </si>
  <si>
    <t>Emitir Certificados de Producto y Empleo Nacional y con ello lograr incentivar que las industrias paraguayas tengan  participación en el mercado nacional.</t>
  </si>
  <si>
    <t>Implementación del sistema de trazabilidad</t>
  </si>
  <si>
    <t>Socialización con autoridades departamentales, municipios, gobernaciones, sector privado, etc., el Plan Nacional de Logística Paraguay 2030</t>
  </si>
  <si>
    <t>Exportaciones: Valor promedio de las exportaciones de las empresas beneficiarias del programa</t>
  </si>
  <si>
    <t>https://transparencia.senac.gov.py/gestion-cumplimiento</t>
  </si>
  <si>
    <t>Cédula Mipymes</t>
  </si>
  <si>
    <t>La presente Ley tiene por objeto proveer un marco regulatorio que permita promover y fomentar la creación, desarrollo y competitividad de las micro, pequeñas y medianas empresas, para incorporarlas a la estructura formal productora de bienes y servicios, y darles identidad jurídica</t>
  </si>
  <si>
    <t xml:space="preserve">Es el Documento gratuito que acredita la categorización de la Micro, Pequeña o Mediana empresa a fin de obtener beneficios de fomento y promoción para su desarrollo y competitividad. </t>
  </si>
  <si>
    <t>Micro, pequeñas y medianas empresas del País, que representan más del 90% del tejido empresarial.</t>
  </si>
  <si>
    <t>EVIDENCIA 4.6
http://datos.vue.gov.py/registros/datos</t>
  </si>
  <si>
    <t xml:space="preserve">Integración Comercial por envíos postales para MIPYMES  "Exporta Fácil" </t>
  </si>
  <si>
    <t>Propiciar la formalización e internacionalización de las MIPYMES, a través de la exportación simplificada, utilizando la logística postal gubernamental, mediante un Sistema Web.</t>
  </si>
  <si>
    <t>REDIEX</t>
  </si>
  <si>
    <t>MIPYMES</t>
  </si>
  <si>
    <t>Cédula Mipymes: costo cero (0)
PFAM: 2.000.000.000</t>
  </si>
  <si>
    <t>Cédula Mipymes: Micro, pequeñas y medianas empresas del país. Ley N°4457/12, Decretro N°3698/20.
PFAM: Podrán ser beneficiarios del programa las personas físicas o jurídicas; específicamente microempresas; así como también aquellos  grupos de MIPYMES establecidos en el artículo 3° de la Ley 4457/2012, que se encuentren interesadas en formalizar sus actividades económicas para acceso a mercados, localizadas dentro del territorio paraguayo, que 
cumplan con los requerimientos establecidos por el programa y que no registren antecedentes judiciales que guarden relación con hechos punibles en el ámbito penal. Resolucion MIC N° 512/21 Reglamento Operativo PFAM (ROP). Y su modificatoria Resolucion MIC N° 779/21 Modificación  Reglamento Operativo PFAM (ROP). Convenio MIC/CIRD N° 915/21, Que aprueba la suscripción del Convenio de financiamiento entre el Ministerio de 
Industria y Comercio y la Entidad “Centro de Información y Recursos para el 
Desarrollo (CIRD)” para la ejecución del “Programa de Formalización para 
Acceso a Mercados - PFAM, del Viceministerio de las Micro, Pequeñas y 
Medianas Empresas - MIPYMES.</t>
  </si>
  <si>
    <t>Vinculado con el PEI en: OE1: Abrir y ampliar mercados</t>
  </si>
  <si>
    <t>Reuniones de la Mesa de Trabajo Interinstitucional de la UIP</t>
  </si>
  <si>
    <t>Mesa de dialogo interinstitucional con las principales instituciones involucradas en la toma de decisiones que afectan al Comercio Exterior y, en particular, a la exportación de productos industriales</t>
  </si>
  <si>
    <t>Informes, Publicaciones en Redes Sociales</t>
  </si>
  <si>
    <t xml:space="preserve">Sitio web </t>
  </si>
  <si>
    <t>Sitio web institucional que disponibiliza información relativa a los servicios de certificación y comercio electrónico</t>
  </si>
  <si>
    <t>Dirección Gral. de Firma Digital y Comercio Electrónico</t>
  </si>
  <si>
    <t>www.acraiz.gov.py</t>
  </si>
  <si>
    <t>correo electrónico</t>
  </si>
  <si>
    <t xml:space="preserve">correo electrónico institucional disponibles como canal de comunicación oficial con la ciudadanía </t>
  </si>
  <si>
    <t>6°</t>
  </si>
  <si>
    <t>7°</t>
  </si>
  <si>
    <t>8°</t>
  </si>
  <si>
    <t>ODS 8 Promover el crecimiento económico sostenido, inclusivo y sostenible,
el empleo pleno y productivo y el trabajo decente para todos</t>
  </si>
  <si>
    <t>INDUSTRIA</t>
  </si>
  <si>
    <t>COMERCIO Y SERVICIOS</t>
  </si>
  <si>
    <t>UNIDAD DE TRANSPARENCIA Y ANTICORRUPCION</t>
  </si>
  <si>
    <t xml:space="preserve">Se realizaron reuniones interinstitucionales con autoridades del Dpto. de Boquerón y Alto Paraguay a fin de poner a conocimiento de las autoridades el nuevo Plan Nacional de Logistica Paraguay 2030
</t>
  </si>
  <si>
    <t>Sensibilización, formalización, registro, categorización y certificación de Mipymes formalizadas, para el acceso a beneficios y a canales de comercialización.</t>
  </si>
  <si>
    <t>Las exportaciones contribuyen al desarrollo económico de un país gracias a la generación de divisas y empleos que estas aportan a la economía nacional del país y que estan siendo apoyados por Rediex a través de un proyecto que pretende potenciar diversos sectores.</t>
  </si>
  <si>
    <t>ODS 8 Promover el crecimiento económico sostenido, inclusivo y sostenible,
el empleo pleno y productivo y el trabajo decente para todos. Objetivo PND2030. 3.2 Atraccion de  Inversiones, comercio exterior e imagen Pais</t>
  </si>
  <si>
    <t xml:space="preserve">La Inversión Extranjera Directa (IED) es un pilar fundamental de la política de desarrollo económico ya que tiene un impacto directo e indirecto en diversas áreas de la economía y productividad local y en ingresos fiscales. De hecho, la IED es una de las principales fuentes de financiación externa para las economías en desarrollo. </t>
  </si>
  <si>
    <t>Todos los países establecen Políticas de Compras Públicas con las cuales garantizar una provisión adecuada de bienes y servicios al Estado, y a la vez también, asegurar una participación adecuada de empresas locales en los procesos licitatorios. La Emisión del Certificado de Producto y Empleo Nacional constituye un instrumento fundamental para el logro de esta Política.</t>
  </si>
  <si>
    <t>Francisco Ruiz Diaz</t>
  </si>
  <si>
    <t>Federico Ovelar</t>
  </si>
  <si>
    <t>https://transparencia.senac.gov.py/login</t>
  </si>
  <si>
    <t>https://documentos.mercosur.int/</t>
  </si>
  <si>
    <t>Viceministerios de Industria y de Comercio y Servicios                                                                       Dirección General de Comercio Exerior</t>
  </si>
  <si>
    <t>Reuniones presenciales.</t>
  </si>
  <si>
    <t>El plan piloto sistema de trazabilidad de productos frutihorticolas actualmente se encuentra en  proceso de implementación, se realizó la carga inicial de localización geográfica de las fincas y parcelas de los productores de tomate  de la zona del departamento de Caaguazú, aguardando la etapa de la cosecha para la carga del resultado de la planificación, previsto para el mes de mayo 2022</t>
  </si>
  <si>
    <t>Negociaciones para acceso a mercados de bienes, negociaciones de la Dirección Gral de Comercio Exterior</t>
  </si>
  <si>
    <t>El acceso a nuevos mercados y a preferencias arancelarias de los productos nacionales</t>
  </si>
  <si>
    <t>Portal de Servicios MIPYMES</t>
  </si>
  <si>
    <t>Dirección General de Información - DGI</t>
  </si>
  <si>
    <t xml:space="preserve">https://mipymes.gov.py/ </t>
  </si>
  <si>
    <t>EVIDENCIA 4.9
 https://drive.google.com/drive/folders/1IeBQa-2GhjkYcH6eJMhhyjMiZ3Y71axh?usp=sharing</t>
  </si>
  <si>
    <t xml:space="preserve">Feria de Pequeños Productores (GRUPO REAL)
</t>
  </si>
  <si>
    <t>Convenio entre el VMMIPYMES y el GRUPO REAL, con la finalidad de facilitar espacios de comercializacion para Mipymes y emprendedores.</t>
  </si>
  <si>
    <t>Dirección de Promoción Empresarial - DGFR</t>
  </si>
  <si>
    <t>https://www.gruporiquelme.com/noticias/artesanos-productores-y-emprendedores-conformaran-la-feria-de-pequenos-productores-en-los-supermercados-real</t>
  </si>
  <si>
    <t>Emprende Shopping (SHOPPING MARISCAL Y ASOCIACIONES ALIADAS AL VMMIPYMES)</t>
  </si>
  <si>
    <t>Ferias mensuales fijas, con la finalidad de facilitar espacios de comercializacion para Mipymes y emprendedores.</t>
  </si>
  <si>
    <t>Articulación de Acceso a Mercados (CASA RICA &amp; ARETÉ)</t>
  </si>
  <si>
    <t>Convenio entre el VMMIPYMES y CASA RICA &amp; ARETÉ, con la finalidad de facilitar espacios de comercializacion para Mipymes y emprendedores.</t>
  </si>
  <si>
    <t>https://www.mic.gov.py/mic/w/mic/pdf/CAFSA%20-%20SUPERMERCADOS%20ARETE.pdf</t>
  </si>
  <si>
    <t>https://www.mic.gov.py/mic/w/mic/pdf/ALES%20S.A%20-%20CASA%20RICA.pdf</t>
  </si>
  <si>
    <t xml:space="preserve">5. Promoción y Formalización de la Competitividad y Desarrollo de las MIPYMES </t>
  </si>
  <si>
    <t>https://docs.google.com/document/d/1pCX0NQxlGDeS6FaAXbXRV-CeFHMtqxZ_/edit</t>
  </si>
  <si>
    <t>[Sin movimiento a reportar dentro del trimestre]</t>
  </si>
  <si>
    <t>COMERCIO y SERVICIOS</t>
  </si>
  <si>
    <t>ODS 8 Promover el crecimiento económico sostenido, inclusivo y sostenible,</t>
  </si>
  <si>
    <t>El Régimen de Maquila y la Ley 60/90 son instrumentos sumamente importantes para la atracción de inversión extranjera directa como así también para incentivar la inversión de capital local. Las estadísticas de los últimos años demuestran el impacto que ambos instrumentos han tenido en la economía nacional con el incrementando la inversión en bienes de capital y con el aumento de la mano de obra empleada.</t>
  </si>
  <si>
    <t xml:space="preserve"> ODS 8 Promover el crecimiento económico sostenido, inclusivo y sostenible,</t>
  </si>
  <si>
    <t>https://www.mic.gov.py/mic/w/mic/pdf/inciso_c/sueldos_202201-Ene.pdf</t>
  </si>
  <si>
    <t>https://www.mic.gov.py/mic/w/mic/pdf/inciso_c/sueldos_202202-Feb.pdf</t>
  </si>
  <si>
    <t>https://www.mic.gov.py/mic/w/mic/pdf/inciso_c/sueldos_202203-Mar.pdf</t>
  </si>
  <si>
    <t>https://www.mic.gov.py/mic/w/mic/pdf/inciso_c/sueldos_202204-Abr.pdf</t>
  </si>
  <si>
    <t>https://www.mic.gov.py/mic/w/mic/pdf/inciso_c/sueldos_202205-May.pdf</t>
  </si>
  <si>
    <t>https://www.mic.gov.py/mic/w/mic/pdf/inciso_c/sueldos_202206-Jun.pdf</t>
  </si>
  <si>
    <t>https://www.mic.gov.py/mic/w/mic/pdf/inciso_c/sueldos_202207-Jul.pdf</t>
  </si>
  <si>
    <t>https://www.mic.gov.py/mic/w/mic/pdf/inciso_c/sueldos_202208-Ago.pdf</t>
  </si>
  <si>
    <t xml:space="preserve">	Inversiones: Empresas Instaladas/Atendidas</t>
  </si>
  <si>
    <t>Cédula Mipymes y PFAM</t>
  </si>
  <si>
    <t xml:space="preserve">correo electrónico institucional (reclamos) disponible como canal de comunicación oficial con la ciudadanía  </t>
  </si>
  <si>
    <t>reclamo-dgce@mic.gov.py</t>
  </si>
  <si>
    <t>Notificación y Consulta Pública de la Reglamentacion Cascos</t>
  </si>
  <si>
    <t>Se compartio con los interesados nacionales e internacionales la versión final del Proyecto de Reglamentación de los Cascos de Seguridad para Motocicletas.</t>
  </si>
  <si>
    <t>Viceministerio de Comercio y Servicios</t>
  </si>
  <si>
    <t>https://docs.wto.org/dol2fe/Pages/SS/directdoc.aspx?filename=s:/G/TBTN22/PRY135.pdf</t>
  </si>
  <si>
    <t>https://www.ip.gov.py/ip/emprende-shopping-se-realiza-con-charlas-y-exposicion-de-ventas-este-miercoles/</t>
  </si>
  <si>
    <t>https://www.facebook.com/supermercados.realpy/photos/5085670351542315</t>
  </si>
  <si>
    <t>https://www.instagram.com/p/CgT4tA4PxFX/</t>
  </si>
  <si>
    <t xml:space="preserve">Control de Agentes de Registro </t>
  </si>
  <si>
    <t>Publicar la nómina de Agentes de Registro autorizados y responsables de la identificación de los solicitantes y gestiones en
el proceso de solicitud de emisión/revocación de certificados digitales</t>
  </si>
  <si>
    <t>Ciudadanía en general que realicen que consuma los servicios de certificación</t>
  </si>
  <si>
    <t>Administración y control de la ICPP</t>
  </si>
  <si>
    <t xml:space="preserve">Prestación de servicios de la PKI Paraguay eficiente, disponible y acorde a la normativa vigente </t>
  </si>
  <si>
    <t>Ciudadanía en general que realiza transacciones electrónicas con firma digital</t>
  </si>
  <si>
    <t>Control del Sitio web del MIC y de las empresas prestadoras de servicios de certificación (PSC)</t>
  </si>
  <si>
    <t>Sitio web del Prestador de Servicios de Certificación disponible y con información adecuada a la normativa vigente</t>
  </si>
  <si>
    <t xml:space="preserve">Publicación de Listas y/o registros </t>
  </si>
  <si>
    <t>Cumplimiento de la normativa vigente</t>
  </si>
  <si>
    <t>Reclamos de Comercio Electrónico procesados</t>
  </si>
  <si>
    <t>Protección de los derechos del consumidor en línea  referentes a operaciones de comercio  electrónico de acuerdo a las facultades atribuidas por el Decreto N° 1165/2014 reglamentario de la Ley N° 4868/2013, cuya autoridad de aplicación es el MIC a través de la DGFDyCE.</t>
  </si>
  <si>
    <t>Ciudadanía en general</t>
  </si>
  <si>
    <t>Asesoramiento y Promoción de oportunidades de negocios y normativas vinculadas a lo regulado en la Ley Nº 4017/2010, 4610/2012, 6822/2021 y Nº 4868/2013 socializadas y difundidas</t>
  </si>
  <si>
    <t>Promover, impulsar y difundir la normativa vigente que regula los servicios de certificacion, servicios de confianza y el comercio electrónico en el Paraguay</t>
  </si>
  <si>
    <t>sector público, privado y ciudadanía en general</t>
  </si>
  <si>
    <t>Reuniones de negociaciones de acceso a mercados de bienes, servicios, comercio electrónico y firma digital a nivel nacional e internacional</t>
  </si>
  <si>
    <t>Las reuniones de negociaciones de las delegaciones conformadas por técnicos especializados, busca elevar los estándares de disciplinas comerciales como el comercio electrónico; permitiendo el acceso balanceado y efectivo a los mercados de los estados partes o en su caso la profundización de acuerdos vigentes.</t>
  </si>
  <si>
    <t>Estados Partes, nivel regional e internacional</t>
  </si>
  <si>
    <t>Vinculado con el PEI en: OE1:                  Abrir y ampliar mercados</t>
  </si>
  <si>
    <t>Acceso a nuevos mercados y a preferencias arancelarias de los productos nacionales</t>
  </si>
  <si>
    <t>Exportadores                   Población en general</t>
  </si>
  <si>
    <t xml:space="preserve">Avance de las negociaciones en los diferentes bloques y Cierre de las negociaciones MERCOSUR/Singapur en Obstáculos Técnicos al Comercio (OTC) y 99% en Reglas de Origen </t>
  </si>
  <si>
    <t>Habilitaciones otorgadas a locales</t>
  </si>
  <si>
    <t>Dar seguridad al ciudadano de los locales y productos comercializados.</t>
  </si>
  <si>
    <t>Sector Comercial Formal, Consumidores Finales</t>
  </si>
  <si>
    <t xml:space="preserve">Habilitaciones de Estaciones de Servicios para comercialización de combustibles líquidos, GLP y habilitacion de Plantas Productoras de biocombustibles y Sistema Conductivo de Carga para Vehiculos Electricos.    </t>
  </si>
  <si>
    <t>Rendición de cuenta al ciudadano</t>
  </si>
  <si>
    <t>Registros de empresas Importadoras</t>
  </si>
  <si>
    <t>Lograr una mayor formalidad en el sector comercial paraguayo que cuente con regulación de productos.</t>
  </si>
  <si>
    <t>Registro de empresas importadoras de lubricantes</t>
  </si>
  <si>
    <t>Registros de productos lubricantes</t>
  </si>
  <si>
    <t>Garantizar la calidad de los productos lubricantes comercializados de acuerdo a las legislaciones vigentes</t>
  </si>
  <si>
    <t>Registro de productos lubricantes</t>
  </si>
  <si>
    <t>Licencias previas de Importación</t>
  </si>
  <si>
    <t>Tener un mayor control sobre la calidad y legitimidad de los productos ingresados al país.</t>
  </si>
  <si>
    <t>Licencias previas de Importación (via sistema VUI)</t>
  </si>
  <si>
    <t>Licencias previas de Exportación</t>
  </si>
  <si>
    <t>Tener un mayor control sobre los productos exportados del país.</t>
  </si>
  <si>
    <t>Sector Productor</t>
  </si>
  <si>
    <t>Licencias Previas de Exportacion (Ethanol)</t>
  </si>
  <si>
    <t>Fiscalizaciones realizadas por la Dirección General de Combustibles</t>
  </si>
  <si>
    <t>Controlar el cumplimiento de los requisitos de seguridad, calidad y legalidad de los productos a disposición de los consumidores en los productos regulados por el MIC</t>
  </si>
  <si>
    <t>Sector Comercial Formal, Consumidores</t>
  </si>
  <si>
    <t>Fiscalización de estaciones de servicios que comercializan combustibles líquidos, lubricantes, GLP y biocombustibles</t>
  </si>
  <si>
    <t xml:space="preserve">Negociaciones Comerciales Internacionales en Gas Natural Vehicular (GNV), artefactos gasodomesticos (GLP y GNC) y Reguladores de baja presion (GLP) </t>
  </si>
  <si>
    <t xml:space="preserve">Homologacion de Reglamentos Tècnicos con los paises miembros del MERCOSUR para la standarizacion de Valvulas, Cilindros artefactos y reguladores de GNV y/o GLP. </t>
  </si>
  <si>
    <t>reglamentaciones unificadas en el bloque con base firme en normas tecnicas de seguridad y calidad internacionales.</t>
  </si>
  <si>
    <t>Ciudadanos de los paises miembros del MERCOSUR</t>
  </si>
  <si>
    <t>Concenso de los 4 paises en la prosecucion de la elaboracion conjunta de los Reglamentos Tecnicos Mercosur</t>
  </si>
  <si>
    <t>Registro de Prestadores de Servicios (REPSE)</t>
  </si>
  <si>
    <t>Formalización del Comercio de Servicios</t>
  </si>
  <si>
    <t>600 prestadores de servicios formalizados</t>
  </si>
  <si>
    <t>Personas físicas y jurídicas prestadoras de servicios</t>
  </si>
  <si>
    <t>274 nuevos registros
415 registros renovados</t>
  </si>
  <si>
    <t>https://micpy-my.sharepoint.com/personal/admorel_mic_gov_py/_layouts/15/onedrive.aspx?id=%2Fpersonal%2Fadmorel%5Fmic%5Fgov%5Fpy%2FDocuments%2FEvidencias%20Informe%20Rendici%C3%B3n%20de%20Cuentas%20DGCS%202022</t>
  </si>
  <si>
    <t>Coordinación del Comité Ejecutivo del Foro Nacional de Servicios</t>
  </si>
  <si>
    <t>Coordinar acciones y sugerir recomendaciones a las autoridades nacionales competentes, sobre la regulación nacional en comercio de servicios, a fin de contribuir al desarrollo de una política nacional en materia de comercio de servicios.</t>
  </si>
  <si>
    <t>4 reuniones</t>
  </si>
  <si>
    <t>Entidades gubernamentales, gremios empresariales, gremios profesionales, Academia y sociedad civil, vinculados al Comercio de Servicios. Sectores de servicios de acuerdo a la Lista de Clasificación Sectorial de Servicios de la OMC (W120).</t>
  </si>
  <si>
    <t>Capacitaciones en Comercio de Servicios, REPSE y Plan Nacional de Comercio de Servicios</t>
  </si>
  <si>
    <t>Promoción y difusión de la importancia del Comercio de Servicios en Paraguay.</t>
  </si>
  <si>
    <t>Prestadores de servicios de diversos sectores del Comercio de Servicios y ciudadanía en general.</t>
  </si>
  <si>
    <t>Capacitación sectorial comercio de servicios, resultados de los acuerdos alcanzados en las negociaciones comerciales, entre otros, en las diferentes disciplinas coordinadas por la SSECyS.</t>
  </si>
  <si>
    <t>Conocer el alcance de las negociaciones comerciales de servicios y posturas a tomar ante requerimientos de frentes de negociación</t>
  </si>
  <si>
    <t>1 Institución Reguladora de Comercio de Servicios</t>
  </si>
  <si>
    <t>Prestadores de servicios de telecomunicaciones.</t>
  </si>
  <si>
    <t>2 representantes de Institución reguladora</t>
  </si>
  <si>
    <t>https://micpy-my.sharepoint.com/:f:/g/personal/scomercio_mic_gov_py/EoZV0vgScw9Bjh-oD6WOyNoBHhTdlROIjqk_6g7BNbUSPg?e=1lYLwA</t>
  </si>
  <si>
    <t>Negociaciones Comerciales Internacionales en Servicios</t>
  </si>
  <si>
    <t>Mejora de la calidad de vida de la ciudadanía como consecuencia de la adquisición de bienes y servicios de alta calidad que cumplen con los requerimientos nacionales e internacionales</t>
  </si>
  <si>
    <t>Proveedores de Servicios</t>
  </si>
  <si>
    <t>REGISTROS DEL IMPORTADOR OTORGADOS ENERO A JUNIO 2022</t>
  </si>
  <si>
    <t>Registros de Importador otorgados</t>
  </si>
  <si>
    <t>Fiscalizaciones realizadas por Comercio Interior</t>
  </si>
  <si>
    <t>Sector Comercial Formal, Consumidores, Reguladores.</t>
  </si>
  <si>
    <t xml:space="preserve">Durante los meses trabajados, el MIC se ha abocado en la reactivación y al fortalecimiento de la actividad económica desde las diferentes areas misionales que conforman esta Institución, asi como constan en el presente informe. </t>
  </si>
  <si>
    <t>https://www.mic.gov.py/mic/w/mic/pdf/inciso_c/sueldos_202209-Set.pdf</t>
  </si>
  <si>
    <t>https://www.mic.gov.py/mic/w/mic/pdf/inciso_c/sueldos_202210-Oct.pdf</t>
  </si>
  <si>
    <t>no aplica</t>
  </si>
  <si>
    <t>Inspecciones a prestadores cualificados de servicios de confianza (PCSC) y proveedores señalados por la ley de comercio electrónico</t>
  </si>
  <si>
    <t>https://drive.google.com/drive/folders/1HumZ0iUSMZV5l-OJiuYN9lu9NAPoR9ZT</t>
  </si>
  <si>
    <t>Negociaciones para aceso a mercados de bienes</t>
  </si>
  <si>
    <t>Mejor el acceso a los mercados de los Proveedores de Servicios</t>
  </si>
  <si>
    <t>Negociaciones Comerciales  octubre-noviembre-diciembre 2022)
-MERCOSUR-Singapur: 30%
- MERCOSUR: 30%
- ALADI: 20%</t>
  </si>
  <si>
    <t>*Cierre del acuerdo comercial entre el MERCOSUR - Singapur, los textos de negociación abarcan: Comercio de Servicios, Comercio Electrónico, Movimiento de Personas, Servicios Financieros, Servicios Postales, Servicios Profesionales. Se continua con los trabajos preliminares.
* A nivel MERCOSUR, se cuenta con un gran avance en las negociaciones de las Ofertas de los países socios del MERCOSUR para la VIII Ronda de Negociaciónes de Compromisos especificos en materia de  Servicios,
* Identificación de la realidad  delParaguay sobre las estadisticas de servicios ante la ALADI. Ademas del inicio del proceso de desarrollo en el Capítulo de Inversiones dentro de la ALADI.</t>
  </si>
  <si>
    <t>https://micpy-my.sharepoint.com/:f:/g/personal/scomercio_mic_gov_py/EoZV0vgScw9Bjh-oD6WOyNoBHhTdlROIjqk_6g7BNbUSPg?e=xougKQ</t>
  </si>
  <si>
    <t xml:space="preserve">Según Negociaciones: 
MERCOSUR 
a) GNV: 85%,                    b) Artefactos: 85%           c) GLP: 70%                      d) Reguladores de GLP de baja presión: 30% </t>
  </si>
  <si>
    <t>16 reuniones</t>
  </si>
  <si>
    <t>150 personas capacitadas</t>
  </si>
  <si>
    <t>290 personas capacitadas</t>
  </si>
  <si>
    <t>1- Decreto N° 7576 del 3 de agosto POR EL CUAL SE REGLAMENTAN ARTÍCULOS DE LA LEY N° 6822/2021,"DE LOS SERVICIOS DE CONFIANZA PARA LAS TRANSACCIONES ELECTRÓNICAS, DEL DOCUMENTO ELECTRÓNICO Y LOS DOCUMENTOS TRANSMISIBLES ELECTRÓNICOS".
2- N° 810/2022.- “POR LA CUAL SE APRUEBA Y PONE EN VIGENCIA LA DECLARACIÓN DE PRÁCTICAS DE CERTIFICACIÓN DE LA AC RAÍZ DE LA ICPP DOC-ICPP-01 VERSIÓN 1.0 Y NORMAS DE ALGORITMOS CRIPTOGRAFICOS DE LA ICPP DOC-ICPP-06 VERSIÓN 1.0”.
3-  N° 811/2022.-“POR LA CUAL SE APRUEBA Y PONE EN VIGENCIA LAS DIRECTIVAS OBLIGATORIAS PARA LA FORMULACIÓN Y ELABORACIÓN DE LA DECLARACIÓN DE PRÁCTICAS DE CERTIFICACIÓN DE LOS PCSC DE LA ICPP DOC-ICPP-03 VERSIÓN 1.0, DIRECTIVAS OBLIGATORIAS PARA LA FORMULACIÓN Y ELABORACIÓN DE LA POLÍTICA DE CERTIFICACIÓN DE LOS PCSC DE LA ICPP DOC-ICPP-04 VERSIÓN 1.0 Y CARACTERÍSTICAS MÍNIMAS DE SEGURIDAD PARA LAS AUTORIDADES DE REGISTRO DE LA ICPP DOC-ICPP-05 VERSIÓN 1.0”.
4- N° 812/2022.-“POR LA CUAL SE APRUEBA Y PONE EN VIGENCIA LAS DIRECTIVAS OBLIGATORIAS PARA LA FORMULACIÓN Y ELABORACIÓN DE LA DECLARACIÓN DE PRÁCTICAS DE CERTIFICACIÓN DEL PCSC QUE GENERA O GESTIONA DATOS DE CREACIÓN DE FIRMA ELECTRÓNICA Y/O SELLO ELECTRÓNICO DOC-ICPP-07 VERSIÓN 1.0 Y LOS PROCEDIMIENTOS OPERACIONALES MÍNIMOS PARA EL SERVICIO DE GENERACIÓN O GESTIÓN DE DATOS DE CREACIÓN DE FIRMA ELECTRÓNICA Y/O DE SELLO ELECTRÓNICO DOC-ICPP-08 VERSIÓN 1.0”.</t>
  </si>
  <si>
    <t xml:space="preserve">Se reglamentan artículos de la Ley N° 6822/2021, "De los servicios de confianza para las transacciones electrónicas, del documento electrónico y los documentos transmisible electrónicos" </t>
  </si>
  <si>
    <t xml:space="preserve">https://www.acraiz.gov.py/adjunt/Leyes%20y%20Decretos/Decreto_7576-2022.pdf
https://www.acraiz.gov.py/adjunt/Resoluciones/RESOLUCION_N_810_2022.pdf
https://www.acraiz.gov.py/adjunt/Resoluciones/RESOLUCION_N_811_2022.pdf
https://www.acraiz.gov.py/adjunt/Resoluciones/RESOLUCION_N_812_2022.pdf
</t>
  </si>
  <si>
    <t>Resoluciones 
1- N° 1383 " POR LA CUAL SE REGLAMENTA EL PROCESO DE SOLICITUD DE INICIO Y MODIFICACION DE LA PRESTACION DE SERVICIOS DE CONFIANZA CUALIFICADOS" , 
2- N° 1384 " POR LA CUAL SE REGLAMENTA EL PROCESO COMUNICACION DE INICIO Y MODIFICACION DE LA PRESTACION DE SERVICIOS DE CONFIANZA NO CUALIFICADOS", 
3- N° 1385 " POR LA CUAL SE REGLAMENTA EL PROCESO DE NOTIFICACION DE INCIDENTES DE SEGURIDAD POR PARTE DEL PRESTADOR DE SERVICIOS DE CONFIANZA CUALIFICADO Y NO CUALIFICADO", 
4- N° 1386 " POR LA CUAL SE REGLAMENTA EL PROCESO DE SOLICITUD DE ACREDITACION DE UN ORGANISMO DE EVALUACION DE LA CONFORMIDAD", 
5- N° 1387 " POR LA CUAL SE ESTABLECE LA ESTRUCTURA Y CONTENIDO DEL INFORME DE EVALUACION DE LA CONFORMIDAD", 
6- N° 1388 " POR LA CUAL SE ESTABLECE EL PROCESO DE HABILITACION DEL SERVICIO DE GENERACION O GESTION DE DATOS DE CREACION DE FIRMA ELECTRONICA EN NOMBRE DEL FIRMANTE POR PARTE DEL PCSC RECONOCIDO POR LEYES ANTERIORES", 
7- N° 1389 " POR LA CUAL SE REGLAMENTA EL PAGO DE TASAS POR LA PRESTACION DE SERVICIOS Y REALIZACION DE ACTIVIDADES EN EL MARCO DE LA LEY N“ 6.822/2021 Y EL DECRETO REGLAMENTARIO N® 7.576/2022", 
8- N°1390 " POR LA CUAL SE ESTABLECE EL PROCESO DE CERTIFICACION DE LOS DISPOSITIVOS CUALIFICADOS DE CREACION DE FIRMA ELECTRONICA Y/O SELLO ELECTRONICO".</t>
  </si>
  <si>
    <t>https://drive.google.com/drive/folders/1QtgLHea3fs7X6MwzPBOz0_r3R9ZYrkD7</t>
  </si>
  <si>
    <t xml:space="preserve">Resolución N° 1689 " POR LA CUAL SE REGLAMENTA EL PROCESO DE HABILITACIÓN DE SERVICIOS ANEXOS PRESTADOS POR EL PCSC, RECONOCIDO POR LEYES ANTERIORES", </t>
  </si>
  <si>
    <t>https://drive.google.com/drive/folders/1sptYC120qwMr7yTOY81MLSHSQTDIOMov                  Documentos técnicos PKI publicados y aprobados por Resolución Ministerial       https://www.acraiz.gov.py/html/Documentos_Principales.html</t>
  </si>
  <si>
    <t>Resolución Nº 1883 POR LA CUAL SE CONCEDE LA CERTIFICACIÓN DE
DISPOSITIVOS CUALIFICADOS DE CREACIÓN DE FIRMA
ELECTRÓNICA Y/O SELLO ELECTRÓNICO AL PCSC
RECONOCIDO POR LEYES ANTERIORES CODE 100 S.A., Resolución Nº 1748 POR LA CUAL SE DISPONE LA HABILITACIÓN DE LA FIRMA VIT
S.A. PRESTADOR DE SERVICIOS CUALIFICADO DE SERVICIOS DE
CONFIANZA RECONOCIDO POR LEYES ANTERIORES PARA
PRESTAR SERVICIOS DE GENERACIÓN O GESTIÓN DE DATOS DE
CREACIÓN DE FIRMA ELECTRÓNICA EN NOMBRE DEL
FIRMANTE, Resolución Nº 1835 POR LA CUAL SE DISPONE LA HABILITACIÓN DE LA FIRMA
DOCUMENTA S.A. PRESTADOR DE SERVICIOS CUALIFICADO
DE SERVICIOS DE CONFIANZA RECONOCIDO POR LEYES
ANTERIORES PARA PRESTAR EL SERVICIO DE GENERACIÓN
O GESTIÓN DE DATOS DE CREACIÓN DE FIRMA
ELECTRÓNICA EN NOMBRE DEL FIRMANTE</t>
  </si>
  <si>
    <t>Servicios de Confianza adecuados a la normativa vigente, estándares y buenas prácticas internacionales.</t>
  </si>
  <si>
    <t>“Por la cual se reglamenta el Decreto Nº 7621 de fecha 22 de agosto de 2017 “Por el cual se crea el Registro de Fabricantes e Importadores de Cascos de Protección Clase Turismo (T), destinados a conductores y acompañantes de biciclos, triciclos, cuatriciclos motorizados sin cabina, y se establece la certificación obligatoria, el Régimen de Licencia Previa de Importación y el Rotulado y Etiquetado de los mismos”.</t>
  </si>
  <si>
    <t>https://drive.google.com/file/d/1bxbh2HL_9mewXnx1UsnO-0M86Q4JwIvo/view?usp=share_link</t>
  </si>
  <si>
    <t xml:space="preserve"> "Por la cual se modifica el Artículo 2° de la Resolución N° 865 de fecha 30 de diciembre de 2020 “Por la cual se establece el procedimiento para el trámite de Licencias Previa de Importación de los productos comprendidos en la Partida Arancelaria NCM 7214.20.00 "Barras de hierro o acero”.</t>
  </si>
  <si>
    <t>https://drive.google.com/file/d/1RDEPadbhIo63tS_ysC6xqVaeVKlyEwhQ/view?usp=sharing</t>
  </si>
  <si>
    <t>“Por la cual se prorroga hasta el 31 de octubre de 2022, la entrada en vigencia de los Incisos 8 y 9 del Artículo 5° y el Inciso 4 del Artículo 7° de la Resolución N° 410 de fecha 10 de abril de 2017, y se abroga la Resolución N° 239 de fecha 30 de marzo de 2022”.</t>
  </si>
  <si>
    <t>https://drive.google.com/file/d/1IiTR-91cmjQJumMBG6cWocdBrhkKfaP5/view?usp=share_link</t>
  </si>
  <si>
    <t>“Por la cual se prorroga hasta el 31 de diciembre de 2022, la entrada en vigencia de los Incisos 8 y 9 del Artículo 5° y el Inciso 4 del Artículo 7° de la Resolución N° 410 de fecha 10 de abril de 2017, y se abroga la Resolución N° 1323 de fecha 04 de octubre de 2022”</t>
  </si>
  <si>
    <t>https://drive.google.com/file/d/1hf5Sv_2n1DODyL5eVAxgxP70ggwqhYHV/view?usp=share_link</t>
  </si>
  <si>
    <t>info-dgce@mic.gov.py</t>
  </si>
  <si>
    <t>Consulta Pública de la Reglamentacion del Decreto 3737/2020 - Registro de Importador y Licencia Previa de Importación de Carne y Despojos de Aves de la especie Gallus Domesticus.</t>
  </si>
  <si>
    <t>Se compartio con los productores e importadores nacionales la versión final del Proyecto de Reglamentación del Decreto Nº 3737/2020.</t>
  </si>
  <si>
    <t>https://drive.google.com/file/d/1fc47BIETg1yobp-jrjQdpFf6oXt4Mwm2/view?usp=share_link</t>
  </si>
  <si>
    <t>Consulta Pública de la Reglamentacion Gradual de la Ley Nº 5882/2017 "Gestión integral de pilas y baterías de uso doméstico"</t>
  </si>
  <si>
    <t>Se compartio con los organismos del sistema de la calidad involucrados la versión final del Proyecto de Resolución que Reglamenta de forma gradual la Ley Nº 5882/2017.</t>
  </si>
  <si>
    <t>https://drive.google.com/file/d/1qjir-eUvve20s-StvYfN-jToB1RKMwVc/view?usp=share_link</t>
  </si>
  <si>
    <t>Proyecto de  Resolución de Reglamentacion Gradual de la Ley Nº 5882/2017 "Gestión integral de pilas y baterías de uso doméstico"</t>
  </si>
  <si>
    <t>Reuniones presenciales</t>
  </si>
  <si>
    <t>Elaboración y consolidación del Proyecto de  Resolución de Reglamentacion Gradual de la Ley Nº 5882/2017 "Gestión integral de pilas y baterías de uso doméstico"</t>
  </si>
  <si>
    <t>https://drive.google.com/file/d/1egDgh3ugf-SzKiODFISh5Y4CST2wt9f7/view?usp=share_link</t>
  </si>
  <si>
    <t>El Proyecto de Resolución recoge los comentarios y posiciones del Sector Privado y Público.</t>
  </si>
  <si>
    <t>Resolución N° 1.434/2022 "Por la cual se reglamenta el Decreto N° 7.621 de fecha 22 de agosto de 2.017 "Por el cual se crea el Registro de Fabricantes e Importadores de Cascos de Protección Clase Turismo (T), destinados a conductores y acompañantes de biciclos, triciclos, cuatriciclos motorizados sin cabina, y se establece la Certificación Obligatoria, el Régimen de Licencia Previa de Importación y el Rotulado y Etiquetado de los mismos"</t>
  </si>
  <si>
    <t>Reuniones presenciales y retornos por via electrónica</t>
  </si>
  <si>
    <t>Promulgación de la Resolución N° 1.434/2022 "Por la cual se reglamenta el Decreto N° 7.621 de fecha 22 de agosto de 2.017 …"</t>
  </si>
  <si>
    <t>La Resolución recoge el trabajo de la mesa técnica público - privada involucrada en la comercialización de cascos de seguridad para motociclistas.</t>
  </si>
  <si>
    <t>Proyecto de Decreto  "Por el cual se crea el Registro de Fabricantes e Importadores de Lamparas Led (Light-Emitting Diode, Diodos Emisores de Luz) con balasto incorporado y se establece el Régimen de Licencia Previa de Importación y la Certificación Obligatoria de Eficiencia Energética de Lámparas LED</t>
  </si>
  <si>
    <t>Reuniones presenciales e Intercambio de Correos</t>
  </si>
  <si>
    <t>Conformación de Mesa de Trabajo y Elaboraciòn del Proyecto de Decreto de Reglamentación de Lámparas LED.</t>
  </si>
  <si>
    <t>https://drive.google.com/drive/folders/1lmhgGhlNm9hgTkxN64OjMVDTyI7fa0PT?usp=sharing</t>
  </si>
  <si>
    <t>El Proyecto de Decreto se encuentra en elaboraciòn conjunta con el Sector Público y Privado.</t>
  </si>
  <si>
    <t>-</t>
  </si>
  <si>
    <t>https://informacionpublica.paraguay.gov.py/portal/#!/estadisticas/burbujas</t>
  </si>
  <si>
    <t>El Programa tiene por objetivo principal la formalización de los beneficiarios a través de los registros pertinentes para el acceso al mercado formal.</t>
  </si>
  <si>
    <t>Asistencia a Microempresas formales</t>
  </si>
  <si>
    <t>Las zonas de intervención del PFAM, serán definidas en cada convocatoria atendiendo a las 
políticas institucionales priorizadas y la demanda del sector, en función a la lógica de 
territorialidad.</t>
  </si>
  <si>
    <t>50.000.000.Gs Referencial</t>
  </si>
  <si>
    <t>EVIDENCIA 4.4
https://www.mic.gov.py/mic/w/contenido.php?pagina=2&amp;id=2269</t>
  </si>
  <si>
    <t>Son  21 MIPYMES Beneficiarias del PCM, correspondiente al cohorte 2022</t>
  </si>
  <si>
    <t>21 MIPYMES Beneficiarias</t>
  </si>
  <si>
    <t>Gs. 1.058.000.177</t>
  </si>
  <si>
    <t>..\OneDrive - MINISTERIO DE INDUSTRIA Y COMERCIO\00 PMC DGFI VM MIPYMES\00 PCM CONVOCATORIA 2022\00 LISTADO FINAL MIPYMES BENEFICIARIAS 2022\PCM 2022 - LISTADO DE BENEFICIARIOS - GANADORES - FIRMADO.pdf</t>
  </si>
  <si>
    <t>Programa de Formalizacion para Acceso a Mercados</t>
  </si>
  <si>
    <t>La finalidad del Programa es contribuir al desarrollo competitivo sostenible de las Micro, Pequeñas y Medianas Empresas como factor para mejorar las condiciones de vida de las personas involucradas. El Programa tiene por objetivo principal mejorar la competitividad de las micro, pequeñas y medianas empresas con énfasis en el fortalecimiento del sector industrial.</t>
  </si>
  <si>
    <t>Implementación de un sistema de exportación simplificada de MIPYMES por medio de paquetería postal.
20 MIPYMES exportadoras utilizan la plataforma Exporta Fácil para envíos al exterior.</t>
  </si>
  <si>
    <t>MIPYMES del país que cuentan con productos con potencial exportador.</t>
  </si>
  <si>
    <t>Integración interinstitucional desarrollada.
Culminación del proceso de implementación piloto de exportación de productos con el sistema con 8 jornadas de envíos por parte de 6 MIPYMES.
Adecuación normativa en Registro de Exportador VUE y tasas SOFIA de DNA obtenido.
Adecuación normativa en Certificado de Origen MIC y tasas DINAC en proceso.
Desarrollo de propuesta de etapa de sostenibilidad.</t>
  </si>
  <si>
    <t>https://www.mic.gov.py/exporta_facil/index.html   
https://youtu.be/qEfyOPLpYYQ 
https://www.mipymes.gov.py/internacionalizacion/ 
https://www.elnacional.com.py/economia/2022/10/03/actualizan-tasas-del-registro-unico-del-exportador-que-beneficiaria-la-exportacion-de-mipymes/  
https://www.mic.gov.py/mic/w/contenido.php?pagina=1&amp;id=2723</t>
  </si>
  <si>
    <t>Dirección General de Información</t>
  </si>
  <si>
    <t xml:space="preserve">Capacitaciones para MIPYMES exportadoras para implementación del Proyecto Integración Comercial por envíos postales para MIPYMES "Exporta Fácil" </t>
  </si>
  <si>
    <t>Proporcionar capacidades e información necesaria para preparar a las MIPYMES para su primera experiencia exportadora o formalizar sus envíos realizados vía encomienda.</t>
  </si>
  <si>
    <t>100 MIPYMES capacitadas sobre el uso de la herramienta Exporta Fácil y/o sobre las potencialidades de la internacionalización.</t>
  </si>
  <si>
    <t>Se logró desarrollar una serie de jornadas de sensibilización sobre el uso de la herramienta Exporta Fácil, además de capacitaciones especificas sobre uso de la herramienta y otras herramientas de aplicación en empresas para su proceso de internacionalización.</t>
  </si>
  <si>
    <t xml:space="preserve">https://www.noticde.com/index.php/2022/07/20/mipymes-del-alto-parana-fueron-capacitadas-en-la-utilizacion-de-la-plataforma-exportafacil/
https://rcc.com.py/nacionales/artesanos-y-productores-de-carapegua-fueron-capacitados-sobre-beneficios-del-programa-exportafacil/
https://www.mic.gov.py/mic/w/contenido.php?pagina=1&amp;id=2703
https://www.mic.gov.py/mic/w/contenido.php?pagina=1&amp;id=2656
</t>
  </si>
  <si>
    <t>Empresas que reciben asistencia técnica para el proceso de exportación simplificada</t>
  </si>
  <si>
    <t xml:space="preserve">20 MIPYMES participantes </t>
  </si>
  <si>
    <t>Se logró desarrollar una serie de jornadas de asesoramiento técnico mediante visitas en campo, agendamiento de reuniones en el MIC y seguimiento por medios digitales (correo electrónico y mensajería instantánea).</t>
  </si>
  <si>
    <t xml:space="preserve">https://www.mic.gov.py/mic/w/contenido.php?pagina=1&amp;id=2723 
http://economiavirtual.com.py/web/pagina-general.php?codigo=33455
https://www.mic.gov.py/mic/w/contenido.php?pagina=1&amp;id=2776 </t>
  </si>
  <si>
    <t>Portal de Servicios e Informaciones para MIPYMES</t>
  </si>
  <si>
    <t>Portal web de promoción y difusión de servicios y oportunidades enfocadas a las mipymes y generadas desde el MIC y entidades aliadas.</t>
  </si>
  <si>
    <t>100% Plataforma actualizada y en funcionamiento</t>
  </si>
  <si>
    <t>MIPYMES y emprendedores en general
Agentes de políticas públicas
Investigadores</t>
  </si>
  <si>
    <t>Portal disponible en: https://www.mipymes.gov.py/
Con información actualizada y nuevo formato de la página disponible y en línea.</t>
  </si>
  <si>
    <t xml:space="preserve">https://youtu.be/Los5KOPM0MI
https://www.mipymes.gov.py/ 
</t>
  </si>
  <si>
    <t>Dirección General de Formalización y Registro</t>
  </si>
  <si>
    <t>Plan de Digitalización</t>
  </si>
  <si>
    <t>Brindar herramientas digitales para la promoción de los emprendimientos</t>
  </si>
  <si>
    <t>Transpaso de la  herramienta para la digitalización de su emprendimiento en una landing page</t>
  </si>
  <si>
    <t>Emprendedores a nivel nacional</t>
  </si>
  <si>
    <t>905 emprendedores sensibilzados sobre el manejo  de la herramienta digital</t>
  </si>
  <si>
    <t>PLAN DE DIGITALIZACION KOLAU (OCT-NOV-DIC 2022).xlsx (sharepoint.com)</t>
  </si>
  <si>
    <t>DINAEM</t>
  </si>
  <si>
    <t>Charla Modelo Canvas para emprendedores</t>
  </si>
  <si>
    <t>Desarrollar perfil de negocio del módelo canvas</t>
  </si>
  <si>
    <t>Transpaso de metodología para la confección del modelo canvas</t>
  </si>
  <si>
    <t>1,341 emprendedores capacitados para replicar el modelo en su negocio</t>
  </si>
  <si>
    <t>https://micpy.sharepoint.com/:x:/s/DINAEMTEAM/EQKpKaJ-fxlNlcn9yPyI0NYBuHCSJ6_UEEAcoo-Knu1Mxg?e=Yzom3J</t>
  </si>
  <si>
    <t xml:space="preserve">Rectivación y empoderamiento económica de la mujer emprendedora </t>
  </si>
  <si>
    <t xml:space="preserve">Lograr el empoderamiento Económico de las Mujeres Emprededoras </t>
  </si>
  <si>
    <t>Mujeres con Capital Semilla</t>
  </si>
  <si>
    <t>Mujeres emprendedoras a nivel país</t>
  </si>
  <si>
    <t>300 Mujeres Emprendedoras fueron adjudicas con Capital Semilla con valor 1.800 dólares americano</t>
  </si>
  <si>
    <t>https://micpy.sharepoint.com/:f:/s/DINAEMTEAM/ErEDZW2B9wROqnPlbLK-8xABF2MxBs5xcqg2q-n14v25qQ?e=Gfc2TB
https://www.mic.gov.py/mic/w/contenido.php?pagina=2&amp;id=2905</t>
  </si>
  <si>
    <t>Proyecto de Apoyo a la Recuperación Económica y el Empoderamiento de Jóvenes y Mujeres en América  Latina  y  el  Caribe  en  la  Etapa  Post-COVID-19 - que lleva adelante el Ministerio de Industria y Comercio (MIC) con la Misión Técnica de Taiwán, y el Centro de Información y Recursos para el Desarrollo (CIRD).</t>
  </si>
  <si>
    <t>FORTALECIMIENTO  DE  LA  ECONOMÍA  DE  MUJERES EMPRENDEDORAS  CON  ÉNFASIS  EN  INNOVACIÓN  Y TECNOLOGÍA</t>
  </si>
  <si>
    <t xml:space="preserve">177 Mujeres Emprendedoras fueron adjudicadas con Capital Semilla por un valor de Gs 1.500.000 </t>
  </si>
  <si>
    <t>https://micpy.sharepoint.com/:f:/s/DINAEMTEAM/ErEDZW2B9wROqnPlbLK-8xABF2MxBs5xcqg2q-n14v25qQ?e=Gfc2TB
https://www.mic.gov.py/mic/w/contenido.php?pagina=1&amp;id=2924</t>
  </si>
  <si>
    <t xml:space="preserve">Sistema de Capacitación y Asistencia técnica para las micro, pequeñas y medianas empresas </t>
  </si>
  <si>
    <t xml:space="preserve">Brindamos capacitación presencial y virtual enfocada en la formación empresarial  y desarrollo de habilidades gerenciales.                                                                                             </t>
  </si>
  <si>
    <t>Personas y empresas</t>
  </si>
  <si>
    <t>M5.https://campus.mitic.gov.py/course/view.php?id=604</t>
  </si>
  <si>
    <t>Dirección General de Capacitación en Gestión y Asistencia Técnica</t>
  </si>
  <si>
    <t>M6.https://campus.mitic.gov.py/course/view.php?id=1027</t>
  </si>
  <si>
    <t>M7.https://campus.mitic.gov.py/course/view.php?id=621</t>
  </si>
  <si>
    <t>M8. https://campus.mitic.gov.py/course/view.php?id=611</t>
  </si>
  <si>
    <t>https://www.mipymes.gov.py/capacitacion/</t>
  </si>
  <si>
    <t>https://www.youtube.com/watch?v=Divby9ffPdI&amp;ab_channel=ViceministeriodeMIPYMES</t>
  </si>
  <si>
    <t>https://www.youtube.com/watch?v=ZraWq_BBCVY&amp;ab_channel=ViceministeriodeMIPYMES</t>
  </si>
  <si>
    <t>https://www.youtube.com/watch?v=ENvNzsRvJug&amp;ab_channel=ViceministeriodeMIPYMES</t>
  </si>
  <si>
    <t>Ofrecemos asistencia tecnica para desarrollar mejores prácticas en la actividad empresarial.</t>
  </si>
  <si>
    <t>empresas</t>
  </si>
  <si>
    <t>CAPACITACIÓN EN GESTIÓN EMPRESARIAL</t>
  </si>
  <si>
    <t>Articular con otras institucionesel diseño de incentivos adecuados para la competitividad</t>
  </si>
  <si>
    <t>Articulamos servicios de desarrollo empresarial para potenciar negocios.</t>
  </si>
  <si>
    <t xml:space="preserve">Instituciones </t>
  </si>
  <si>
    <t>ORGANIZACIONES ALIADAS 2022.xlsx</t>
  </si>
  <si>
    <t xml:space="preserve">Formación de formadores </t>
  </si>
  <si>
    <t>Desarrollamos Planes de Formación de Formadores en articulación con el Sistema</t>
  </si>
  <si>
    <t>Número de Consultores y Tutores NAE formados</t>
  </si>
  <si>
    <t>La certificación de Consultores Junior NAE se realiza solo una vez al año</t>
  </si>
  <si>
    <t>Consultorios  NAE habilitados</t>
  </si>
  <si>
    <t>Consultorios empresariales habilitados para la atención a las empresas.</t>
  </si>
  <si>
    <t>Número de consultorios</t>
  </si>
  <si>
    <t>Cédula Mipymes y Exporta Fácil</t>
  </si>
  <si>
    <t>Resolución 908/2022 de la DNA, mediante la cual se exonera totalmente el cánon informático por uso del sistema SOFÍA para envíos vía Exporta Fácil</t>
  </si>
  <si>
    <t xml:space="preserve">https://www.elnacional.com.py/economia/2022/10/03/actualizan-tasas-del-registro-unico-del-exportador-que-beneficiaria-la-exportacion-de-mipymes/ </t>
  </si>
  <si>
    <t>Cédula Mipymes, Registro Único del Exportador y Exporta Fácil</t>
  </si>
  <si>
    <t>Resolución 1296/2022 mediante la cual se exonera el 100% de la tasa de inscripción (primera vez) y renovación antes de vencimiento a las Micro empresas y se dan reducciones a las Pequeñas empresas en los mismos puntos.</t>
  </si>
  <si>
    <t>https://www.mic.gov.py/mic/w/contenido.php?pagina=1&amp;id=2816</t>
  </si>
  <si>
    <t>4° Trimestre</t>
  </si>
  <si>
    <t>Portal de Servicios MIPYMES - Contactos Institucionales</t>
  </si>
  <si>
    <t>Espacios de contacto vía correo electrónico institucional disponibles y otros datos, como canal de comunicación oficial de la ciudadanía con los servidores públicos.</t>
  </si>
  <si>
    <t>https://www.mipymes.gov.py/contacto/ 
https://www.mipymes.gov.py/oficinas-regionales-del-mic/</t>
  </si>
  <si>
    <t>Comisión Interinstitucional Estratégica, Táctica y Operativa para la gestión e implementación de Exporta Fácil, integración comercial por envíos postales</t>
  </si>
  <si>
    <t>Espacion de coordinación interinstitucional para la gestión e implementación de la integración comercial por envío postales, utilizando la plataforma logística de la DINACOPA.</t>
  </si>
  <si>
    <t xml:space="preserve">https://marketdata.com.py/noticias/exportafacil-realizan-el-primer-envio-piloto-internacional-de-productos-hechos-por-una-mipyme-78260/
https://www.correoparaguayo.gov.py/index.php/noticias/avances-del-plan-piloto-de-exporta-facil-fue-analizado
</t>
  </si>
  <si>
    <t>Consejo Nacional de Turismo - CONATUR
(Secretaría Nacional de Turismo - SENATUR)</t>
  </si>
  <si>
    <t>Espacio de coordinación público privada enfocada a la promoción, coordinación, creación e implementación de planes y programas destinados al desarrollo de la actividad turística en el Paraguay.</t>
  </si>
  <si>
    <t>https://senatur.gov.py/noticias/consejo-asesor-nacional-de-turismo-se-reunio-en-el-chaco-paraguayo/ 
https://senatur.gov.py/</t>
  </si>
  <si>
    <t>Consejo Nacional del Audiovisual - CNA
(Instituto Nacional del Audiovisual Paraguayo - INAP)</t>
  </si>
  <si>
    <t>Espacio de coordinación público privada de elaboración de políticas institucionales del INAP, fomentar el audiovisual paraguayo y favorecer la interacción de los interesados en el sector.</t>
  </si>
  <si>
    <t>https://www.mic.gov.py/mic/w/contenido.php?pagina=1&amp;id=2809 
https://www.inap.gov.py/</t>
  </si>
  <si>
    <t>Adecuación normativa en las instituciones involucradas en el proceso de implementación de Exporta Fácil para la facilitación de las primeras experiencias de exportación para las MIPYMES.</t>
  </si>
  <si>
    <t>Reuniones presenciales.
Presentación de solicitudes de adecuación de normativas.</t>
  </si>
  <si>
    <t>Emisión de la Resolución MIC 1296/2022 mediante la cual se exonera el 100% de la tasa de inscripción (primera vez) y renovación antes de vencimiento a las Micro empresas y se dan reducciones a las Pequeñas empresas en los mismos puntos.
En proceso de elaboración de propuesta de adecuación de reglamentación del Certificado de Origen para Exporta Fácil y de Convenios Específicos de cooperación para la sostenibilidad entre MIC - DINACOPA y MIC - DNA.</t>
  </si>
  <si>
    <t xml:space="preserve">https://www.mipymes.gov.py/wp-content/uploads/2022/09/22-09-26-Resol-MIC-1296-2022-Actualizacion-tasas-RUE-para-MIPES.pdf  
https://www.mipymes.gov.py/wp-content/uploads/2022/09/22-07-13-Resolucion-DNA-N%C2%B0-908.22.-.pdf </t>
  </si>
  <si>
    <t>En etapa de consolidación del proyecto con normativas adicionales a ser presentadas para su aprobación e implementación.</t>
  </si>
  <si>
    <t>Establecimiento de una Reglamentación de la Factura de Servicios de Exportación y desarrollar una plataforma de registro de exportaciones de servicios.</t>
  </si>
  <si>
    <t>Instalacion de la Mesa de Trabajo integrada por las siguientes instituciones Públicas y Privadas: MIC (VM MIPYMES y VM Comercio), MH, FIC.</t>
  </si>
  <si>
    <t>Lista de participantes en reunión</t>
  </si>
  <si>
    <t>Arrancaron reuniones y se han compartido documentos varios para analizar propuestas.</t>
  </si>
  <si>
    <t>ODS: 
ODS 8. Promover el crecimiento económico sostenido, inclusivo y sostenible, el empleo pleno y productivo y el trabajo decente para todos.
PND: 
Estrategia 2.2. - Competitividad e Innovación.
PEI: 
Eje 2. Mejora del ambiente competitivo empresarial</t>
  </si>
  <si>
    <t>https://www.mipymes.gov.py/sinamipymes/</t>
  </si>
  <si>
    <t>5°</t>
  </si>
  <si>
    <t>CAPACITACIÓN DE LA PRODUCT. DE LAS MIPYMES A NIVEL NACIONAL</t>
  </si>
  <si>
    <t>La asistencia técnica destinada a apoyar la generación de crédito hacia las MiPyMEs se hará a través de la contratación de un servicio de consultoría  que administrará la prestación de tres (3) tipos de servicios de apoyo, a saber:
Modalidad 1 – Servicio de formación en gestión y administración de MIPYMES. Modalidad 2 – Servicio de asesoría especializada (focalizada) para cadenas de valor con empresas ancla . (Crédito ex ante).  Modalidad 3 – Servicio de asesoría de gestión financiera para repago de créditos.</t>
  </si>
  <si>
    <t>400 MIPYMES que recibieron asistencia tecnica de los cuales, el 50% empresas que completaron el programa de asistencia técnica y que obtuvieron financiamiento. 
El 25%  deben ser empresas lideradas por mujeres que recibieron asistencia tecnica y financiamiento.</t>
  </si>
  <si>
    <t> MIPYMES</t>
  </si>
  <si>
    <t>Presupuesto Vigente Gs. 5.393.540.449 
Ejecutado Gs.   1.560.609.190</t>
  </si>
  <si>
    <t>Sueldos</t>
  </si>
  <si>
    <t>Gastos de Representación</t>
  </si>
  <si>
    <t>Aguinaldos</t>
  </si>
  <si>
    <t>Gastos de Residencia</t>
  </si>
  <si>
    <t>Remuneración Extraordinaria</t>
  </si>
  <si>
    <t>Remuneración Adicional</t>
  </si>
  <si>
    <t>Subsidio Familiar</t>
  </si>
  <si>
    <t>Bonificaciones</t>
  </si>
  <si>
    <t xml:space="preserve">Gratif. por Servicios Especiales </t>
  </si>
  <si>
    <t>Contratacion de Personl Tecnico</t>
  </si>
  <si>
    <t>Jornales</t>
  </si>
  <si>
    <t>Honorarios Profesionales</t>
  </si>
  <si>
    <t>Sueldos - Agregados Comerciales</t>
  </si>
  <si>
    <t>Gastos de Representación - Agregados Comerciales</t>
  </si>
  <si>
    <t>Aguinaldos - Agregados Comerciales</t>
  </si>
  <si>
    <t>Otros Gastos del Personal</t>
  </si>
  <si>
    <t>SERVICIOS NO PERSONALES</t>
  </si>
  <si>
    <t>Energia Electrica</t>
  </si>
  <si>
    <t>Agua</t>
  </si>
  <si>
    <t>Telefonos, Telefax y Otros Servicios de Telecomunicaciones</t>
  </si>
  <si>
    <t>Correos y Otros Servicios Postales</t>
  </si>
  <si>
    <t>Transporte</t>
  </si>
  <si>
    <t>Almacenaje</t>
  </si>
  <si>
    <t>Transporte de Personas</t>
  </si>
  <si>
    <t>Pasajes</t>
  </si>
  <si>
    <t>Viáticos y Movilidad</t>
  </si>
  <si>
    <t>Mant. y Rep. Menores de Edificios y Locales</t>
  </si>
  <si>
    <t>Mant. y Rep. Menores de Maquinarias</t>
  </si>
  <si>
    <t>Mant. y Rep. Menores de Equipos de Transporte</t>
  </si>
  <si>
    <t>Servicio de Limpieza, aseo y fumigación</t>
  </si>
  <si>
    <t>Mant. y Rep. Menores de Instalaciones</t>
  </si>
  <si>
    <t xml:space="preserve">Otros mant. y Rep. Menores </t>
  </si>
  <si>
    <t>Alquiler de Edificios y Locales</t>
  </si>
  <si>
    <t>Alquiler de Maquinas y Equipos</t>
  </si>
  <si>
    <t>Derechos de Bienes Intangibles</t>
  </si>
  <si>
    <t>De Informática y Sistemas Computarizados</t>
  </si>
  <si>
    <t>Imprenta, Publicaciones y Reproducciones</t>
  </si>
  <si>
    <t>Servicios Bancarios</t>
  </si>
  <si>
    <t>Primas y Gastos de Seguro</t>
  </si>
  <si>
    <t>Publicidad y Propaganga</t>
  </si>
  <si>
    <t>Consultorias, Asesorias e Investigaciones</t>
  </si>
  <si>
    <t>Promociones y Exposiciones</t>
  </si>
  <si>
    <t>Servicios de Comunicación</t>
  </si>
  <si>
    <t>Servicios Técnicos y Profesionales varios</t>
  </si>
  <si>
    <t>Servicios de Seguro Medico</t>
  </si>
  <si>
    <t>Servicio de Ceremonial</t>
  </si>
  <si>
    <t>Servicio de Catering</t>
  </si>
  <si>
    <t>Servicios en General</t>
  </si>
  <si>
    <t>Capacitación del Personal del Estado</t>
  </si>
  <si>
    <t>BIENES DE CONSUMO E INSUMOS</t>
  </si>
  <si>
    <t>Alimentos para Personas</t>
  </si>
  <si>
    <t>Prendas de Vestir</t>
  </si>
  <si>
    <t>Confecciones Textiles</t>
  </si>
  <si>
    <t>Calzados</t>
  </si>
  <si>
    <t>Cueros, Cartuchos y Gomas</t>
  </si>
  <si>
    <t>Papel de Escritorio y Carton</t>
  </si>
  <si>
    <t>Productos de Artes Graficas</t>
  </si>
  <si>
    <t>Productos de Papel y Carton</t>
  </si>
  <si>
    <t>Libros, Revistas y Periódicos</t>
  </si>
  <si>
    <t>Elementos de Limpieza</t>
  </si>
  <si>
    <t>Utiles de Escritorio, Oficiona y Enseres</t>
  </si>
  <si>
    <t>Utiles y Materiales Electricos</t>
  </si>
  <si>
    <t>Utensilios de Cocina y Comedor</t>
  </si>
  <si>
    <t>Productos de Vidrio, Loza y Porcenala</t>
  </si>
  <si>
    <t>Repuestos y Accesorios menores</t>
  </si>
  <si>
    <t>Elementos y Utiles Diversos</t>
  </si>
  <si>
    <t>Compuestos Químicos</t>
  </si>
  <si>
    <t>Insecticidas, Fumigantes y otros</t>
  </si>
  <si>
    <t>Tintas, Pinturas y Colorantes</t>
  </si>
  <si>
    <t>Prod. De Material Plástico</t>
  </si>
  <si>
    <t>Utiles y Materiales Medico-Quirurgicos</t>
  </si>
  <si>
    <t>Combustibles</t>
  </si>
  <si>
    <t>Lubricantes</t>
  </si>
  <si>
    <t>Artículos de Caucho</t>
  </si>
  <si>
    <t>Cubiertas y Camaras de Aire</t>
  </si>
  <si>
    <t>Estructuras Metalicas Acabadas</t>
  </si>
  <si>
    <t>Herramientas Menores</t>
  </si>
  <si>
    <t>Materiales para Seguridad y Adiestramiento</t>
  </si>
  <si>
    <t>Artículos de Plástico</t>
  </si>
  <si>
    <t>Productos e Insumos Metalicos</t>
  </si>
  <si>
    <t>Productos e Insumos no Metalicos</t>
  </si>
  <si>
    <t>Bienes de Consumo varios</t>
  </si>
  <si>
    <t>INVERSIÓN FÍSICA</t>
  </si>
  <si>
    <t>Construcciones de Obra de Uso Institucional</t>
  </si>
  <si>
    <t>Maquinarias y Equipos Industriales</t>
  </si>
  <si>
    <t>Equipos Educativos y Recreacionales</t>
  </si>
  <si>
    <t>Equipos de Comunicación y Señalamiento</t>
  </si>
  <si>
    <t>Equipos de Transporte</t>
  </si>
  <si>
    <t>Herramientas, Aparatos e Instumentos en General</t>
  </si>
  <si>
    <t>Adquisición de Muebles y Enseres</t>
  </si>
  <si>
    <t>Adquisición de Equipos de Oficina</t>
  </si>
  <si>
    <t>Adquisición de Equipos de Computación</t>
  </si>
  <si>
    <t>Activos Intangibles</t>
  </si>
  <si>
    <t>TRANSFERENCIAS</t>
  </si>
  <si>
    <t>Transferencias Consolidables de al Adm. Central a Ent. Desc.</t>
  </si>
  <si>
    <t xml:space="preserve">Becas </t>
  </si>
  <si>
    <t>Aporte a Ent. Educ. e Inst. sin fines de Lucro</t>
  </si>
  <si>
    <t>Indemnizaciones</t>
  </si>
  <si>
    <t>Otras Transf. Corrientes</t>
  </si>
  <si>
    <t>Transferencias Corrientes al Sector Externo</t>
  </si>
  <si>
    <t>Transferencias Corrientes a Ent. Del Sector Privado</t>
  </si>
  <si>
    <t>Transf. a Represent. Diplomaticas y Consulares</t>
  </si>
  <si>
    <t>Transf. Al Sector Privado Empresarial</t>
  </si>
  <si>
    <t>Transf. De Capital al Sector Privado varias</t>
  </si>
  <si>
    <t>OTROS GASTOS</t>
  </si>
  <si>
    <t>Pago de Impuestos, Tasas y Gastos Judiciales</t>
  </si>
  <si>
    <t>Devolución de Impuestos y Otros Ingresos</t>
  </si>
  <si>
    <t>Total:</t>
  </si>
  <si>
    <t>SERVICIOS PERSONALES</t>
  </si>
  <si>
    <t>LICITACIÓN POR CONCURSO DE OFERTAS N° 16/2022 SBE "ADQUISICIÓN DE COMPUTADORAS DE ESCRITORIO Y UPS"</t>
  </si>
  <si>
    <t>Cancelado (Subasta Cancelada)</t>
  </si>
  <si>
    <t>https://www.contrataciones.gov.py/licitaciones/convocatoria/418919-licitacion-concurso-ofertas-n-16-2022-sbe-adquisicion-computadoras-escritorio-ups-1.html#documentos</t>
  </si>
  <si>
    <t>CONTRATACIÓN DIRECTA N° 17/2022 "ADQUISICIÓN DE MATERIALES ELÉCTRICOS, DE FERRETERÍA Y SANITARIOS - AD REFERENDUM</t>
  </si>
  <si>
    <t>lunes, 05 de diciembre de 2022</t>
  </si>
  <si>
    <t> 63.713.550</t>
  </si>
  <si>
    <t>DESDE EL POLO S.A.</t>
  </si>
  <si>
    <t xml:space="preserve">Adjudicado </t>
  </si>
  <si>
    <t>https://www.contrataciones.gov.py/licitaciones/adjudicacion/420398-contratacion-directa-n-17-2022-adquisicion-materiales-electricos-ferreteria-sanitari-1/resumen-adjudicacion.html#proveedores</t>
  </si>
  <si>
    <t>lunes, 05 de diciembre de 2023</t>
  </si>
  <si>
    <t>EMPORIO FERRETERIA S.R.L.</t>
  </si>
  <si>
    <t>CONTRATACIÓN DIRECTA N° 16/2022 "ADQUISICIÓN DE UTENSILIOS DE COCINA - AD REFERENDUM"</t>
  </si>
  <si>
    <t>JORGELINA ROSALBA DUARTE DE JAROLIN</t>
  </si>
  <si>
    <t>https://www.contrataciones.gov.py/licitaciones/adjudicacion/419811-contratacion-directa-n-16-2022-adquisicion-utensilios-cocina-ad-referendum-1/resumen-adjudicacion.html#proveedores</t>
  </si>
  <si>
    <t>MIRIAN LETICIA DOMINGUEZ GOMEZ</t>
  </si>
  <si>
    <t>CONTRATACIÓN DIRECTA N° 21/2022 "ADQUISICIÓN DE MUEBLES Y ENSERES PARA EL MIC - AD REFERENDUM"</t>
  </si>
  <si>
    <t> 1.540.000</t>
  </si>
  <si>
    <t>AGUSTIN SERVIN AYALA</t>
  </si>
  <si>
    <t>https://www.contrataciones.gov.py/licitaciones/adjudicacion/420450-contratacion-directa-n-21-2022-adquisicion-muebles-enseres-mic-ad-referendum-1/resumen-adjudicacion.html#proveedores</t>
  </si>
  <si>
    <t> 8.939.400</t>
  </si>
  <si>
    <t>COMACO S.R.L.</t>
  </si>
  <si>
    <t>FRANCISCO SABINO ROTELA LOPEZ</t>
  </si>
  <si>
    <t>CONTRATACIÓN DIRECTA N° 20/2022 "SERVICIO DE LAVADO DE VEHÍCULOS DEL MIC - CONTRATO ABIERTO PLURIANUAL - AD REFERENDUM"</t>
  </si>
  <si>
    <t>GUIDO ENRIQUE CABALLERO GONZALEZ</t>
  </si>
  <si>
    <t>https://www.contrataciones.gov.py/licitaciones/adjudicacion/420183-contratacion-directa-n-20-2022-servicio-lavado-vehiculos-mic-contrato-abierto-pluria-1/resumen-adjudicacion.html#proveedores</t>
  </si>
  <si>
    <t>CONTRATACIÓN DIRECTA N° 15/2022 "ADQUISICION DE BANDERAS, MANTELES, ALFOMBRAS Y BACK PÓDIUM PARA LA DIRECCIÓN DE CEREMONIAL Y PROTOCOLO - AD REFERENDUM"</t>
  </si>
  <si>
    <t>MYRIAM ROSA GOMEZ SALINAS</t>
  </si>
  <si>
    <t>https://www.contrataciones.gov.py/licitaciones/adjudicacion/419447-contratacion-directa-n-15-2022-adquisicion-banderas-manteles-alfombras-back-podium-1/resumen-adjudicacion.html#proveedores</t>
  </si>
  <si>
    <t>CONTRATACIÓN DIRECTA N° 18/2022 "PROVISIÓN Y COLOCACIÓN DE CORTINAS TIPO ROLLER - ANTI SOLAR - CONTRATO ABIERTO"</t>
  </si>
  <si>
    <t>Fabrica de Cortinas del Paraguay Sociedad de Responsabilidad Limitada</t>
  </si>
  <si>
    <t>https://www.contrataciones.gov.py/licitaciones/adjudicacion/419818-contratacion-directa-n-18-2022-provision-colocacion-cortinas-tipo-roller-anti-solar-1/resumen-adjudicacion.html#proveedores</t>
  </si>
  <si>
    <t>LICITACIÓN PÚBLICA NACIONAL N° 2/2022 SUBASTA A LA BAJA ELECTRÓNICA "CONTRATACIÓN DE SEGURO MEDICO INTEGRAL PARA FUNCIONARIOS DEL MINISTERIO DE INDUSTRIA Y COMERCIO - CONTRATO ABIERTO PLURIANUAL" - SEGUNDO LLAMADO</t>
  </si>
  <si>
    <t>SANTA CLARA SA MEDICINA PREPAGA</t>
  </si>
  <si>
    <t>https://www.contrataciones.gov.py/licitaciones/adjudicacion/417075-licitacion-publica-nacional-n-2-2022-subasta-baja-electronica-contratacion-seguro-me-1/resumen-adjudicacion.html#proveedores</t>
  </si>
  <si>
    <t>CONTRATACIÓN DIRECTA N° 14/2022 "ADQUISICIÓN DE NEUMÁTICOS PARA PARQUE AUTOMOTOR DEL MIC"</t>
  </si>
  <si>
    <t>KING'S GARAGE SOCIEDAD ANÓNIMA</t>
  </si>
  <si>
    <t>https://www.contrataciones.gov.py/licitaciones/adjudicacion/419126-contratacion-directa-n-14-2022-adquisicion-neumaticos-parque-automotor-mic-1/resumen-adjudicacion.html#proveedores</t>
  </si>
  <si>
    <t>LICITACIÓN POR CONCURSO DE OFERTAS N° 14/2022 SUBASTA A LA BAJA ELECTRÓNICA "SERVICIO DE SOPORTE TÉCNICO Y MANTENIMIENTO DE SISTEMAS - TERA"</t>
  </si>
  <si>
    <t>TERA S.R.L.</t>
  </si>
  <si>
    <t>https://www.contrataciones.gov.py/licitaciones/adjudicacion/418989-licitacion-concurso-ofertas-n-14-2022-subasta-baja-electronica-servicio-soporte-tecn-1/resumen-adjudicacion.html#proveedores</t>
  </si>
  <si>
    <t>CONTRATACIÓN DIRECTA N° 13/2022 "MANTENIMIENTO Y REPARACIÓN DE GENERADOR - CONTRATO ABIERTO PLURIANUAL"</t>
  </si>
  <si>
    <t>NERI JAVIER CABALLERO PAEZ</t>
  </si>
  <si>
    <t>https://www.contrataciones.gov.py/licitaciones/adjudicacion/417610-contratacion-directa-n-13-2022-mantenimiento-reparacion-generador-contrato-abierto-1/resumen-adjudicacion.html#proveedores</t>
  </si>
  <si>
    <t>LICITACIÓN POR CONCURSO DE OFERTAS N° 7/2022 "MANTENIMIENTO Y REPARACIÓN DE AIRES ACONDICIONADOS - CONTRATO ABIERTO PLURIANUAL"</t>
  </si>
  <si>
    <t>Friotexs G S.R.L.</t>
  </si>
  <si>
    <t>https://www.contrataciones.gov.py/licitaciones/adjudicacion/416165-licitacion-concurso-ofertas-n-7-2022-mantenimiento-reparacion-aires-acondicionados-1/resumen-adjudicacion.html#proveedores</t>
  </si>
  <si>
    <t>LICITACION PUBLICA NACIONAL N° 2/2022 SUBASTA A LA BAJA ELECTRONICA "CONTRATACIÓN DE SEGURO MEDICO INTEGRAL PARA FUNCIONARIOS DEL MINISTERIO DE INDUSTRIA Y COMERCIO - CONTRATO ABIERTO PLURIANUAL"</t>
  </si>
  <si>
    <t>Desierto (Subasta Cerrada)</t>
  </si>
  <si>
    <t>https://www.contrataciones.gov.py/licitaciones/convocatoria/417075-licitacion-publica-nacional-n-2-2022-subasta-baja-electronica-contratacion-seguro-me-1.html</t>
  </si>
  <si>
    <t>LICITACION PUBLICA NACIONAL N° 1/2022 SUBASTA A LA BAJA ELECTRONICA "CONTRATACION DE SERVICIOS DE LIMPIEZA INTEGRAL - PLURIANUAL"</t>
  </si>
  <si>
    <t>MIMBI S.A</t>
  </si>
  <si>
    <t>https://www.contrataciones.gov.py/licitaciones/adjudicacion/415668-licitacion-publica-nacional-n-1-2022-subasta-baja-electronica-contratacion-servicios-1/resumen-adjudicacion.html#proveedores</t>
  </si>
  <si>
    <t>CONTRATACIÓN DIRECTA N° 12/2022 "RECARGA DE EXTINTORES PARA EL MIC"</t>
  </si>
  <si>
    <t>FIRE MASTER SRL</t>
  </si>
  <si>
    <t>https://www.contrataciones.gov.py/licitaciones/adjudicacion/417032-contratacion-directa-n-12-2022-recarga-extintores-mic-1/resumen-adjudicacion.html#proveedores</t>
  </si>
  <si>
    <t>LICITACION POR CONCURSO DE OFERTAS N° 5/2022 SUBASTA A LA BAJA ELECTRONICA "SEGURO DE VEHICULOS Y EDIFICIOS"</t>
  </si>
  <si>
    <t>ASEGURADORA PARAGUAYA S.A.E.C.A</t>
  </si>
  <si>
    <t>Adjudicación de la Licitación 415369 - LICITACION POR CONCURSO DE OFERTAS N° 5/2022 SUBASTA A LA BAJA ELECTRONICA "SEGURO DE VEHICULOS Y EDIFICIOS" (contrataciones.gov.py)</t>
  </si>
  <si>
    <t>FENIX S.A. DE SEGUROS Y REASEGUROS</t>
  </si>
  <si>
    <t>LICITACIÓN POR CONCURSO DE OFERTAS N° 8/2022 "ACTUALIZACIÓN DE VERSIONES Y SOPORTE TÉCNICO DE LICENCIA ORACLE - PLURIANUAL"</t>
  </si>
  <si>
    <t>EXCELSIS S.A.</t>
  </si>
  <si>
    <t>https://www.contrataciones.gov.py/licitaciones/adjudicacion/416448-licitacion-concurso-ofertas-n-8-2022-actualizacion-versiones-soporte-tecnico-licenci-1/resumen-adjudicacion.html#proveedores</t>
  </si>
  <si>
    <t>CONTRATACION DIRECTA N° 3/2022 "MANTENIMIENTO DE LOS EQUIPOS ANALIZADORES DE RAYOS X DE LOS LABORATORIOS MOVILES - CONTRATO ABIERTO PLURIANUAL"</t>
  </si>
  <si>
    <t>PATRICK JOSE AYALA PINHO</t>
  </si>
  <si>
    <t>Adjudicación de la Licitación 416279 - CONTRATACION DIRECTA N° 3/2022 "MANTENIMIENTO DE LOS EQUIPOS ANALIZADORES DE RAYOS X DE LOS LABORATORIOS MOVILES - CONTRATO ABIERTO PLURIANUAL" (contrataciones.gov.py)</t>
  </si>
  <si>
    <t>LICITACION POR CONCURSO DE OFERTAS N° 2/2022 "CONSULTORIA PARA LA CONTRATACION DE SERVICIOS DE ARQUITECTURA E INGENIERIA - PLURIANUAL"</t>
  </si>
  <si>
    <t>CARLOS RUBEN LOPEZ AREVALO</t>
  </si>
  <si>
    <t>Adjudicación de la Licitación 408746 - LICITACION POR CONCURSO DE OFERTAS N° 2/2022 "CONSULTORIA PARA LA CONTRATACION DE SERVICIOS DE ARQUITECTURA E INGENIERIA - PLURIANUAL" (contrataciones.gov.py)</t>
  </si>
  <si>
    <t>LICITACION POR CONCURSO DE OFERTAS N° 6/2022 "SERVICIOS DE TAXI AEREO - CONTRATO ABIERTO PLURIANUAL"</t>
  </si>
  <si>
    <t>HELITACTICA SA</t>
  </si>
  <si>
    <t>Adjudicación de la Licitación 416345 - LICITACION POR CONCURSO DE OFERTAS N° 6/2022 "SERVICIOS DE TAXI AEREO - CONTRATO ABIERTO PLURIANUAL" (contrataciones.gov.py)</t>
  </si>
  <si>
    <t>LICITACION POR CONCURSO DE OFERTAS N° 4/2022 SUBASTA A LA BAJA ELECTRONICA "SERVICIO DE IMPRESION Y COPIADO - CONTRATO ABIERTO - PLURIANUAL"</t>
  </si>
  <si>
    <t>DATA SYSTEMS SA EMISORA DE CAPITAL ABIERTO</t>
  </si>
  <si>
    <t>https://www.contrataciones.gov.py/licitaciones/adjudicacion/415238-licitacion-concurso-ofertas-n-4-2022-subasta-baja-electronica-servicio-impresion-cop-1/resumen-adjudicacion.html#proveedores</t>
  </si>
  <si>
    <t>CONTRATACIÓN DIRECTA N° 9/2022 "ADQUISICIÓN DE CARNET DE IDENTIFICACIÓN PARA FUNCIONARIOS DEL MINISTERIO DE INDUSTRIA Y COMERCIO - CONTRATO ABIERTO PLURIANUAL"</t>
  </si>
  <si>
    <t>TIME S.R.L.</t>
  </si>
  <si>
    <t>https://www.contrataciones.gov.py/licitaciones/adjudicacion/415012-contratacion-directa-n-9-2022-adquisicion-carnet-identificacion-funcionarios-ministe-1/resumen-adjudicacion.html#proveedores</t>
  </si>
  <si>
    <t>CONTRATACION DIRECTA N° 11/2022 "RENOVACION DE LICENCIAS PARA EQUIPOS FortiGate201E - PLURIANUAL"</t>
  </si>
  <si>
    <t>COMTEL SOCIEDAD ANÓNIMA</t>
  </si>
  <si>
    <t>https://www.contrataciones.gov.py/licitaciones/adjudicacion/416406-contratacion-directa-n-11-2022-renovacion-licencias-equipos-fortigate201e-plurianual-1/resumen-adjudicacion.html#proveedores</t>
  </si>
  <si>
    <t>CONTRATACION DIRECTA N° 10/2022 "RENOVACION DE LICENCIAS ARCserve BACKUP - PLURIANUAL"</t>
  </si>
  <si>
    <t>INFORMATION TECHNOLOGY CONSULTING SUPPORT SOCIEDAD ANONIMA</t>
  </si>
  <si>
    <t>Impugnado Totalmente sin Suspensión</t>
  </si>
  <si>
    <t>https://www.contrataciones.gov.py/licitaciones/adjudicacion/416025-contratacion-directa-n-10-2022-renovacion-licencias-arcserve-backup-plurianual-1/resumen-adjudicacion.html#proveedores</t>
  </si>
  <si>
    <t>LICITACIÓN POR CONCURSO DE OFERTAS N° 3/2022 "SERVICIO DE GUARDA, ADMINISTRACIÓN Y GESTIÓN DE ARCHIVOS DOCUMENTALES Y BIENES PATRIMONIALES"</t>
  </si>
  <si>
    <t>BIGBOX SRL</t>
  </si>
  <si>
    <t>https://www.contrataciones.gov.py/licitaciones/adjudicacion/413754-licitacion-concurso-ofertas-n-3-2022-servicio-guarda-administracion-gestion-archivos-1/resumen-adjudicacion.html#proveedores</t>
  </si>
  <si>
    <t>CONTRATACIÓN DIRECTA N° 6/2022 "PROVISIÓN DE INSUMOS DE CAFETERÍA - CONTRATO ABIERTO PLURIANUAL"</t>
  </si>
  <si>
    <t>martes, 20 de septiembre de 2022</t>
  </si>
  <si>
    <t>ACENTA S.A.</t>
  </si>
  <si>
    <t>https://www.contrataciones.gov.py/licitaciones/adjudicacion/413524-contratacion-directa-n-6-2022-provision-insumos-cafeteria-contrato-abierto-plurianua-1/resumen-adjudicacion.html#proveedores</t>
  </si>
  <si>
    <t>viernes, 23 de septiembre de 2022</t>
  </si>
  <si>
    <t>MARIA ANGELA PAREDES TRINIDAD</t>
  </si>
  <si>
    <t>LICITACIÓN POR CONCURSO DE OFERTAS "CONSULTORÍA PARA LA CONTRATACIÓN DE SERVICIO DE ASESORÍA JURÍDICA Y TÉCNICA PARA LA DIRECCIÓN GENERAL DE FIRMA DIGITAL Y COMERCIO ELECTRÓNICO" Selección Basada en Calidad y Costo</t>
  </si>
  <si>
    <t xml:space="preserve">NO Publicado </t>
  </si>
  <si>
    <t>https://www.contrataciones.gov.py/licitaciones/planificacion/400943-consultoria-contratacion-personal-servicio-asesoria-juridica-tecnica-direccion-gener-1.html#items</t>
  </si>
  <si>
    <t>CONTRATACIÓN DIRECTA N° 5/2022 "ADQUISICIÓN DE CÁMARA FOTOGRÁFICA Y SUS ACCESORIOS PARA LA DIRECCIÓN DE COMUNICACIÓN SOCIAL DEL MIC"</t>
  </si>
  <si>
    <t> 8.293.350</t>
  </si>
  <si>
    <t>https://www.contrataciones.gov.py/licitaciones/adjudicacion/413837-contratacion-directa-n-5-2022-adquisicion-camara-fotografica-sus-accesorios-direccio-1/resumen-adjudicacion.html#proveedores</t>
  </si>
  <si>
    <t>DARIO RENE OLMEDO BENITEZ</t>
  </si>
  <si>
    <t>CONTRATACION DIRECTA N° 8/2022 "ALQUILER DE BEBEDEROS ELÉCTRICOS - CONTRATO PLURIANUAL"</t>
  </si>
  <si>
    <t>PAMAQ S.A.</t>
  </si>
  <si>
    <t>https://www.contrataciones.gov.py/licitaciones/adjudicacion/413380-contratacion-directa-n-8-2022-alquiler-bebederos-electricos-contrato-plurianual-1/resumen-adjudicacion.html#proveedores</t>
  </si>
  <si>
    <t>CONTRATACIÓN DIRECTA N° 01/2022 "SERVICIO DE TELEFONIA MOVIL - CONTRATO ABIERTO PLURIANUAL"</t>
  </si>
  <si>
    <t>TELEFONICA CELULAR DEL PARAGUAY SAE (TELECEL SAE)</t>
  </si>
  <si>
    <t>https://www.contrataciones.gov.py/licitaciones/adjudicacion/408751-contratacion-directa-n-01-2022-servicio-telefonia-movil-contrato-abierto-plurianual-1/resumen-adjudicacion.html#proveedores</t>
  </si>
  <si>
    <t>LICITACIÓN POR CONCURSO DE OFERTAS N° 1/2022 "PROVISION DE PASAJES AEREOS NACIONALES E INTERNACIONALES"</t>
  </si>
  <si>
    <t>DIANA LORENA CABELLO ORTUZAR</t>
  </si>
  <si>
    <t>https://www.contrataciones.gov.py/licitaciones/adjudicacion/408685-licitacion-concurso-ofertas-n-1-2022-provision-pasajes-aereos-nacionales-e-internaci-1/resumen-adjudicacion.html#proveedores</t>
  </si>
  <si>
    <t>Incorporación de artículos de ferretería y electricidad a la Tienda Virtual</t>
  </si>
  <si>
    <t xml:space="preserve">No Aplica </t>
  </si>
  <si>
    <t>No Aplica</t>
  </si>
  <si>
    <t>Con convenio(VIGENTE)</t>
  </si>
  <si>
    <t>https://www.contrataciones.gov.py/convenios-marco/convocatoria/412997-incorporacion-articulos-ferreteria-electricidad-tienda-virtual.html</t>
  </si>
  <si>
    <t>CONTRATACIÓN DIRECTA N° 7/2022 "ADQUISICION E INSTALACION DE CORTINAS" CONTRATO ABIERTO</t>
  </si>
  <si>
    <t>Cancelado</t>
  </si>
  <si>
    <t>https://www.contrataciones.gov.py/licitaciones/convocatoria/413459-contratacion-directa-n-7-2022-adquisicion-e-instalacion-cortinas-contrato-abierto-1.html</t>
  </si>
  <si>
    <t>CONTRATACION DIRECTA N° 02/2022 "SERVICIO DE LIMPIEZA DEL PREDIO DEL PARQUE INDUSTRIAL DEL MINISTERIO DE INDUSTRIA Y COMERCIO - AD REFERENDUM" CONTRATO ABIERTO PLURIANUAL</t>
  </si>
  <si>
    <t>Carlos Ruben Oviedo Centurion</t>
  </si>
  <si>
    <t>https://www.contrataciones.gov.py/licitaciones/adjudicacion/408741-contratacion-directa-n-02-2022-servicio-limpieza-predio-parque-industrial-ministerio-1/resumen-adjudicacion.html#proveedores</t>
  </si>
  <si>
    <t>CONTRATACIÓN DIRECTA N° 4/2022 "SERVICIO DE FUMIGACIÓN - CONTRATO ABIERTO PLURIANUAL" AD REFERENDUM</t>
  </si>
  <si>
    <t>CHASE RODRIGUEZ HECTOR MIGUEL - EIRL</t>
  </si>
  <si>
    <t>https://www.contrataciones.gov.py/licitaciones/adjudicacion/408750-contratacion-directa-n-4-2022-servicio-fumigacion-contrato-abierto-plurianual-ad-ref-1/resumen-adjudicacion.html#proveedores</t>
  </si>
  <si>
    <t>Auditoria Financiera y de Cumplimiento Nivel 100 Servicios Personales”</t>
  </si>
  <si>
    <t>https://www.mic.gov.py/mic/w/aud_interna/pdf/IF%20DGAI%20N%C2%B0%2024.2022%20-%20Nivel%20100.pdf</t>
  </si>
  <si>
    <t>Auditoria Financiera a los Ingresos percibidos por multa”</t>
  </si>
  <si>
    <t>https://www.mic.gov.py/mic/w/aud_interna/pdf/IF%20DGAI%20N%C2%B0%2026.2022%20-%20Ingresos.pdf</t>
  </si>
  <si>
    <t xml:space="preserve"> Evaluación del Sistema de Control Interno de las Normas de Requisitos Mínimos - MECIP 2015 - Análisis de la implementación de las Políticas de Comunicación</t>
  </si>
  <si>
    <t>https://www.mic.gov.py/mic/w/aud_interna/pdf/IF%20DGAI%20N%C2%B0%2015.2022%20-%20SCI%20Politica%20Comunicacion.pdf</t>
  </si>
  <si>
    <t>Auditoría de Gestión a la Dirección General de Comercio Interior</t>
  </si>
  <si>
    <t>https://www.mic.gov.py/mic/w/aud_interna/pdf/IF%20DGAI%20N%C2%B0%2018.2022%20-%20Comercio%20Interior.pdf</t>
  </si>
  <si>
    <t>Auditoria de Gestión - Dirección Financiera / Dirección de Contabilidad “Proceso de solicitud, pago y rendición de viáticos</t>
  </si>
  <si>
    <t>https://www.mic.gov.py/mic/w/aud_interna/pdf/IF%20DGAI%20N%C2%B0%2025.2022%20-Auditoria%20de%20Gestion%20Direccion%20Financiera_y%20Contabilidad.pdf</t>
  </si>
  <si>
    <t>Auditoria de Gestión a la Dirección de Contrataciones</t>
  </si>
  <si>
    <t>https://www.mic.gov.py/mic/w/aud_interna/pdf/IF%20DGAI%20N%C2%B0%2027.2022%20-%20Auditoria%20de%20Gestion%20-%20UOC.pdf</t>
  </si>
  <si>
    <t>Sobre incorporación de Bienes y Servicios</t>
  </si>
  <si>
    <t>https://www.mic.gov.py/mic/w/aud_interna/pdf/IF%20DGAI%20N%C2%B0%2011.2022%20-%20Incorporacion%20-%20Lente%20y%20Flash%20para%20camara.pdf</t>
  </si>
  <si>
    <t>https://www.mic.gov.py/mic/w/aud_interna/pdf/IF%20DGAI%20N%C2%B0%2012.2022%20-%20Incorporacion.pdf</t>
  </si>
  <si>
    <t>Auditoria Especial al Laboratorio Móvil</t>
  </si>
  <si>
    <t>https://www.mic.gov.py/mic/w/aud_interna/pdf/IF%20DGAI%20N%C2%B0%2013.2022%20-%20Especial.%20Laboratorio%20Movil.pdf</t>
  </si>
  <si>
    <t>Auditoría Especial relacionada a verificación de Equipos Informáticos realizada por el Equipo Auditor de la Contraloría General de la República (CGR) en la Dirección General de la Ventanilla Única de Exportación (VUE)”</t>
  </si>
  <si>
    <t>https://www.mic.gov.py/mic/w/aud_interna/pdf/IF%20DGAI%20N%C2%B0%2014.2022%20-%20Especial%20de%20VUE.pdf</t>
  </si>
  <si>
    <t>https://www.mic.gov.py/mic/w/aud_interna/pdf/IF%20DGAI%20N%C2%B0%2016.2022%20-%20Incorporacion%20-%20TELECEL%20-%20TELEFONOS.pdf</t>
  </si>
  <si>
    <t>https://www.mic.gov.py/mic/w/aud_interna/pdf/IF%20DGAI%20N%C2%B0%2017.2022%20-%20Incorporacion%20-%20Software%20Sistema%20Operativo%20-%20Fortigate%20201E.pdf</t>
  </si>
  <si>
    <t>https://www.mic.gov.py/mic/w/aud_interna/pdf/IF%20DGAI%20N%C2%B0%2019.2022%20-%20Incorporacion%20-%20Aire%20Acondicionado%208%20un.pdf</t>
  </si>
  <si>
    <t>https://www.mic.gov.py/mic/w/aud_interna/pdf/IF%20DGAI%20N%C2%B0%2020.2022%20-%20Incorporacion%20-%20Licencia%20Oracle.pdf</t>
  </si>
  <si>
    <t>Programa 3865/OC-PR</t>
  </si>
  <si>
    <t>https://www.mic.gov.py/mic/w/aud_interna/pdf/IF%20DGAI%20N%C2%B0%2021.2022%20-%20Auditoria%20al%20Programa%203865-OC-PR%20-%20REDIEX.pdf</t>
  </si>
  <si>
    <t>https://www.mic.gov.py/mic/w/aud_interna/pdf/IF%20DGAI%20N%C2%B0%2022.2022%20-%20Incorporacion%20-%20TERA.pdf</t>
  </si>
  <si>
    <t>Auditoria Integral a las Políticas de Racionalización de Gastos</t>
  </si>
  <si>
    <t>https://www.mic.gov.py/mic/w/aud_interna/pdf/IF%20DGAI%20N%C2%B0%2023.2022%20-%20Racionalizacion.pdf</t>
  </si>
  <si>
    <t>Dictamen de Auditoria D.G.A.I. Nº 007/2022 – El Ministerio de Industria y Comercio y su cumplimiento del Art. 41 de la Ley N° 2051/03.</t>
  </si>
  <si>
    <t>https://www.mic.gov.py/mic/w/aud_interna/pdf/Dictamen%20DGAI%20N%C2%B0%2007_2022.pdf</t>
  </si>
  <si>
    <t>Dictamen de Auditoria D.G.A.I. Nº 008/2022 – Verificación de las documentaciones respaldatorias de la Solicitud de Transferencia de Recursos STR 59.566/2022 de Caja Chica.</t>
  </si>
  <si>
    <t>https://www.mic.gov.py/mic/w/aud_interna/pdf/Dictamen%20DGAI%20N%C2%B0%2008_2022.pdf</t>
  </si>
  <si>
    <t>Dictamen de Auditoria D.G.A.I. Nº 009/2022 – Baja de Tóneres y Artículos vencidos y obsoletos</t>
  </si>
  <si>
    <t>https://www.mic.gov.py/mic/w/aud_interna/pdf/Dictamen%20DGAI%20N%C2%B0%2009_2022.pdf</t>
  </si>
  <si>
    <t>Dictamen de Auditoria D.G.A.I. Nº 010/2022 – Rectificación Operación Bancaria – Crédito a Cuenta de Origen.</t>
  </si>
  <si>
    <t>https://www.mic.gov.py/mic/w/aud_interna/pdf/Dictamen%20DGAI%20N%C2%B0%2010_2022.pdf</t>
  </si>
  <si>
    <t>Dictamen de Auditoria D.G.A.I. Nº 011/2022 – Verificación de las documentaciones respaldatorias de la Solicitud de Transferencia de Recursos STR 120.216/2022 de Caja Chica</t>
  </si>
  <si>
    <t>https://www.mic.gov.py/mic/w/aud_interna/pdf/Dictamen%20DGAI%20N%C2%B0%2011_2022.pdf</t>
  </si>
  <si>
    <t>Dictamen de Auditoria D.G.A.I. Nº 012/2022 – Rectificación Operación Bancaria – Crédito a Cuenta de Origen</t>
  </si>
  <si>
    <t>https://www.mic.gov.py/mic/w/aud_interna/pdf/Dictamen%20DGAI%20N%C2%B0%2012_2022.pdf</t>
  </si>
  <si>
    <t>Dictamen de Auditoria D.G.A.I. Nº 013/2022 – Verificación de las documentaciones respaldatorias de la Solicitud de Transferencia de Recursos STR 152.390/2022 de Caja Chica</t>
  </si>
  <si>
    <t>https://www.mic.gov.py/mic/w/aud_interna/pdf/Dictamen%20DGAI%20N%C2%BA%2013_2022.pdf</t>
  </si>
  <si>
    <t>Dictamen de Auditoria D.G.A.I. Nº 014/2022 – Verificación de las documentaciones respaldatorias de la Solicitud de Transferencia de Recursos STR 186.654/2022 de Caja Chica</t>
  </si>
  <si>
    <t>https://www.mic.gov.py/mic/w/aud_interna/pdf/Dictamen%20DGAI%20N%C2%BA%2014_2022.pdf</t>
  </si>
  <si>
    <t>2º Informe de Evaluación y Seguimiento a los Planes de Mejoramiento Funcionales e Institucionales. Fecha de Corte: al 31 de octubre de 2022</t>
  </si>
  <si>
    <t>https://www.mic.gov.py/mic/w/aud_interna/pdf/IF%20DGAI%20N%C2%B0%2028.2022%20-%202%C2%B0%20Seguimiento%20a%20los%20PMF%20e%20PMI.pdf</t>
  </si>
  <si>
    <t>OBS.</t>
  </si>
  <si>
    <t>Certificados de Producto y Empleo Nacional</t>
  </si>
  <si>
    <t>Acceso margen de preferencia  del 40% en Licitaciones Publicas Nacionales</t>
  </si>
  <si>
    <t>Todas las empresas nacionales registradas en el RIEL y en REPSE</t>
  </si>
  <si>
    <t xml:space="preserve">Avance de metas mensual DGFI-DPEN </t>
  </si>
  <si>
    <t>DATOS A DICIEMBRE</t>
  </si>
  <si>
    <t>Constancias de Registro Industrial en Linea RIEL</t>
  </si>
  <si>
    <t>Registro de Nuevas Industrias , para acceder a beneficios del MIC</t>
  </si>
  <si>
    <t>Todos los establecimientos industriales del pais</t>
  </si>
  <si>
    <t>Avance de metas mensual DGPI-RIEL-EVIDENCIAS</t>
  </si>
  <si>
    <t>Solicitudes de Importacion de Materias Primas Dto. 11771/00</t>
  </si>
  <si>
    <t>Arancel aduanero cero para importaciones de Materias Primas e insumos según Dcrto 11771/00</t>
  </si>
  <si>
    <t>Todos los establecimientos industriales del pais registrados en el RIEL</t>
  </si>
  <si>
    <t>Avance de metas mensual DGFI-DRE</t>
  </si>
  <si>
    <t>Solicitud de Importacion de Materias Primas Politica Automotriz Ley 4838</t>
  </si>
  <si>
    <t>Aranceles preferenciales  para ensambladoras de vehiculos conforme a la LEY 4838</t>
  </si>
  <si>
    <t>Aprobacion de proyectos de inversion de la Ley 60/90</t>
  </si>
  <si>
    <t>Incentivos fiscales para proyectos de inversion</t>
  </si>
  <si>
    <t xml:space="preserve">Todos los inversionistas nacionales y extranjeros que deseen invertir en el Paraguay </t>
  </si>
  <si>
    <t>Avance de metas mensual DGFI-DDI</t>
  </si>
  <si>
    <t>DATOS A  DICIEMBRE</t>
  </si>
  <si>
    <t>SUACE</t>
  </si>
  <si>
    <t>Apertura de nuevas empresas jurídicas</t>
  </si>
  <si>
    <t>potenciales empresarios, profesionales, otros</t>
  </si>
  <si>
    <t>avance de metas SUACE</t>
  </si>
  <si>
    <t>DATOS A NOVIEMBRE</t>
  </si>
  <si>
    <t>EMISIÓN DE CONSTANCIA DEL INVERSIONISTA EXTRANJERO</t>
  </si>
  <si>
    <t>potenciales inversionistas extranjeros</t>
  </si>
  <si>
    <t xml:space="preserve">Verificación, seguimiento y control a las industrias beneficiadas con los incentivos entregados(destino y uso)
</t>
  </si>
  <si>
    <t>Monto de Exportaciones bajo el Régimen de Maquila (En millones de US$)</t>
  </si>
  <si>
    <t xml:space="preserve">Alcance  Nacional </t>
  </si>
  <si>
    <t>rendicion de cuentas maquila enero a diciembre</t>
  </si>
  <si>
    <t xml:space="preserve"> DATO ACUMULADO A diciembre (meta=anual)</t>
  </si>
  <si>
    <t>Fortalecer Sectores económicos (industriales, comercios y de servicios) que apunten a diversificar la oferta exportable.</t>
  </si>
  <si>
    <t>Empresas industriales beneficiadas con los incentivos, verificadas.</t>
  </si>
  <si>
    <t>EMPRESAS BENEFICIADAS EVIDENCIA RCC 4TO.pdf</t>
  </si>
  <si>
    <t>Monto de Inversiones bajo el Régimen de 60.90 y Maquila (En millones de US$)</t>
  </si>
  <si>
    <t>Empleos vinculado a las inversiones  bajo el Régimen de 60.90 y Maquila</t>
  </si>
  <si>
    <t>3 REUNION GMC; 3 REUNIONES CCM; 3 REUNIONES CT1; 4 REUNIONES SGT 3; 1 REUNION SGT 7; 2 REUNION SGT 12,2 Comité Automotor MERCOSUR</t>
  </si>
  <si>
    <t>Reuniones de Negociación en el marco del Tratado de MERCOSUR</t>
  </si>
  <si>
    <t>Reuniones según temas sectoriales a ser tratados en las negociaciones internacionales, en el ámbito del GMC, la CCM, CT Nº1 de los SGT Nº 3, 7 y 12, para la negoción de  aranceles y acuerdos.</t>
  </si>
  <si>
    <t>Viceministro de Industria - Dirección General de Política Industrial</t>
  </si>
  <si>
    <t>EVIDENCIAS AGK RCC 4TO INFORME 5.1.pdf</t>
  </si>
  <si>
    <t>datos a diciembre</t>
  </si>
  <si>
    <t>2 REUNIONES</t>
  </si>
  <si>
    <t>Reuniones de Negociación en el ámbito del MERCOSUR con otros países.</t>
  </si>
  <si>
    <t>Reuniones de Negociación con Singapur e Indonesia, para la negociación de acuerdos.</t>
  </si>
  <si>
    <t>1 REUNION</t>
  </si>
  <si>
    <t>Proyecto MIC-KATECH (Autopartes)</t>
  </si>
  <si>
    <t>Reunión final de culminación del proyecto y presentación de resultados finales</t>
  </si>
  <si>
    <t>Proyecto MIC-HRI (Hyundai Research Institute)</t>
  </si>
  <si>
    <t>RENDICION DE CUENTAS ENERO A DICIEMBRE MAQUILA  + 60/90</t>
  </si>
  <si>
    <t>https://drive.google.com/file/d/1-kDXWfkllrfU693b-rlo1TkShF50nLYK/view?usp=sharing</t>
  </si>
  <si>
    <t xml:space="preserve">Secretaria General- </t>
  </si>
  <si>
    <t>Estefania Laterza- Gilda Arrellaga</t>
  </si>
  <si>
    <t>(-239) El total de empresas a la fecha es de 1.850  - se procedió a la verificacion de estos numeros por lo que la cantidad aquí reportada es negativa, existia anteriormente duplicacion de datos, lo cual ya fue corregido.</t>
  </si>
  <si>
    <t xml:space="preserve">Promover la integridad en la gestión empresarial como un bien corporativo. </t>
  </si>
  <si>
    <t>Sello Integridad</t>
  </si>
  <si>
    <t>MIPYMES, grandes empresas y empresas del Estado</t>
  </si>
  <si>
    <t>http://economiavirtual.com.py/web/pagina-general.php?codigo=35112</t>
  </si>
  <si>
    <t>Aportar conocimientos, habilidades y actitudes, para el mejor desempeño laboral y para el logro de los objetivos institucionales.</t>
  </si>
  <si>
    <t xml:space="preserve">Funcionarios del Ministerios de Industria y Comercio y Publico en General </t>
  </si>
  <si>
    <t>https://www.mic.gov.py/mic/w/contenido.php?pagina=1&amp;id=2670</t>
  </si>
  <si>
    <t xml:space="preserve">Realizar en el año siete capacitaciones </t>
  </si>
  <si>
    <t>Se encuentra para la firma de la Maxima Autoridad Institucional  el Mapeo de Riesgo de Corrupcion de  la Dirección de Fiscalización dependiente de la  General de Combustibles</t>
  </si>
  <si>
    <t xml:space="preserve">Finalmente he de mencionar que, los mapas de riesgos de corrupción son matrices que se construyen en un proceso grupal y que tienen por objeto detectar, en relación con los riesgos de corrupción en una organización, sus causas, sus consecuencias, sus niveles de probabilidad y sus impactos estimados. A la vez, se verifican cuáles son los controles existentes para evitar/morigerar su ocurrencia. </t>
  </si>
  <si>
    <t>7ma Semana Regional de Integridad de Alliance for Integrity</t>
  </si>
  <si>
    <t xml:space="preserve">En la 7 semana de Integridad realizada en Ecuador se realizo una ponencia titulada “Programa de incentivos en materia de Integridad desde promovido desde el sector público: Sello Integridad en Paraguay”, en donde se pudo presentar al Sello Integridad como modelo a seguir a nivel regional </t>
  </si>
  <si>
    <t>https://senac.gov.py/index.php/noticias/senac-presento-sello-integridad-como-buena-practica-en-evento-internacional</t>
  </si>
  <si>
    <t>supuesta falta administrativa</t>
  </si>
  <si>
    <t>finiquitado</t>
  </si>
  <si>
    <t>https://denuncias.gov.py/gestion-interna/denuncias</t>
  </si>
  <si>
    <t>https://micpy-my.sharepoint.com/:b:/g/personal/grios_mic_gov_py/EU-p5BMwjk5Bj2ocYN_B3eUBxdAbN15otkxpGg6Zh7i-jw?e=nwE2TT</t>
  </si>
  <si>
    <t xml:space="preserve">Mejora en las capacidades de los funcionarios Publicos y publico en general </t>
  </si>
  <si>
    <t xml:space="preserve">Charlas presenciales realizadas </t>
  </si>
  <si>
    <t>Ejecucion del Plan de Capacitacion de la Unidad de Transparencia y Anticorrupcion con el Apoyo de la Direccion de Talento Humano y del Comité de Etica</t>
  </si>
  <si>
    <t>https://www.https//micpy-my.sharepoint.com/:b:/g/personal/grios_mic_gov_py/ESrW-7BwebRKjEApgFl69e4BGhxCnWk7_RPUOaGJ6wpzUw?e=ct9SPqgoogle.com/drive/</t>
  </si>
  <si>
    <t>..\..\..\..\OneDrive - MINISTERIO DE INDUSTRIA Y COMERCIO\ACUMULADO EJECUCION DE METAS REDIEX A DICIEMBRE 2022.pdf</t>
  </si>
  <si>
    <t>Convenio de Préstamo Nº 3865/OC-PR "Apoyo en Servicios de Desarrollo Empresarial a Empresas Exportadoras Paraguayas"</t>
  </si>
  <si>
    <t>Contribuir al incremento y diversificación de las exportaciones paraguayas: i) Ampliar la oferta exportable y los mercados atendidos ii) Mejorar las capacidades de gestión en inteligencia y promoción comercial; y iii) Aumentar y diversificar la oferta exportable en la zona froteriza</t>
  </si>
  <si>
    <t>Empresas</t>
  </si>
  <si>
    <t> Presupuesto Vigente Gs. 11.789.228.680
Ejecutado Gs. 10.914.624.809</t>
  </si>
  <si>
    <t>..\..\..\..\OneDrive - MINISTERIO DE INDUSTRIA Y COMERCIO\Ejecución Diciembre Actividad 10.pdf</t>
  </si>
  <si>
    <t>Convenio de Préstamo Nº 3131/OC-PR "Promoción de Inversiones"</t>
  </si>
  <si>
    <t>Contribuir a incrementar la inversión extranjera directa en Paraguay, con un enfoque sectorial que promueva la generación de empleo. Sus objetivos especificos son: i) Generar capacidades para la implementación de una estrategia proactiva para la promoción de inversiones; y ii) Adoptar instumentoa de promoción de inversiones</t>
  </si>
  <si>
    <t>Personas y/o Empresas</t>
  </si>
  <si>
    <t>Presupuesto Vigente Gs. 6.911.075.710 Ejecutado Gs. 6.399.926.110</t>
  </si>
  <si>
    <t>..\..\..\..\OneDrive - MINISTERIO DE INDUSTRIA Y COMERCIO\Ejecución Diciembre Actividad 9.pdf</t>
  </si>
  <si>
    <t>Asistencia a empresas nacionales y extranjeras</t>
  </si>
  <si>
    <t>DISEÑAR Y ESTABLECER POLÍTICAS PÚBLICAS, PROGRAMAS E INSTRUMENTOS QUE APUNTALEN EL DESARROLLO DE LA INDUSTRIA Y AUMENTE SU PARTICIPACIÓN EN EL PRODUCTO INTERNO BRUTO, LOGRE LA FACILITACIÓN DEL COMERCIO LEGAL, Y PERMITA LA FORMALIZACIÓN DE LAS MIPYMES Y SU ACCESO AL MERCADO FORMAL, TODO EN EL MARCO DE LA CREACIÓN DE EMPLEOS DIGNOS Y LA REDUCCIÓN DE LA POBREZA; FORMULAR PLANES Y PROGRAMAS DE DESARROLLO INDUSTRIAL Y COMERCIAL; PROMOVER, REGLAR, PROTEGER Y FOMENTAR LA ACTIVIDAD INDUSTRIAL Y EL COMERCIO DE BIENES Y SERVICIOS EN EL TERRITORIO NACIONAL, Y LA INSERCIÓN DE LOS MISMOS EN EL MERCADO INTERNACIONAL; CONSIDERAR LAS SOLICITUDES DE PRIVILEGIOS PARA LA INSTALACIÓN DE NUEVAS PLANTAS INDUSTRIALES Y LA AMPLIACIÓN Y MODERNIZACIÓN DE LAS EXISTENTES, DANDO PRIORIDAD A LAS QUE SEAN DE BENEFICIOS PARA LA ECONOMÍA NACIONAL; VIGILAR EL CUMPLIMIENTO DE LAS OBLIGACIONES EMERGENTES DE LAS LEYES QUE OTORGUEN PRIVILEGIOS O TRATAMIENTOS PREFERENCIALES A LAS EMPRESAS INDUSTRIALES.</t>
  </si>
  <si>
    <t>Empresas y personas</t>
  </si>
  <si>
    <t> Presupuesto Vigente Gs. 1.303.458.753
Ejecutado Gs. 1.232.798.614</t>
  </si>
  <si>
    <t>..\..\..\..\OneDrive - MINISTERIO DE INDUSTRIA Y COMERCIO\Ejecución Diciembre Actividad 5.pdf</t>
  </si>
  <si>
    <t>N/A</t>
  </si>
  <si>
    <t>Fernando Franceschelli</t>
  </si>
  <si>
    <t>Contrato en Ejecución</t>
  </si>
  <si>
    <t>Contratación Excluida de la Ley 2051/03</t>
  </si>
  <si>
    <t>Arami Arza</t>
  </si>
  <si>
    <t>Contratación Excluida de la Ley 2051/04</t>
  </si>
  <si>
    <t>Alejandro Gross Brown</t>
  </si>
  <si>
    <t>Contratación Excluida de la Ley 2051/05</t>
  </si>
  <si>
    <t>Santiago Bartrina</t>
  </si>
  <si>
    <t>Contratación Excluida de la Ley 2051/06</t>
  </si>
  <si>
    <t>TERA SRL</t>
  </si>
  <si>
    <t>Contratación Excluida de la Ley 2051/07</t>
  </si>
  <si>
    <t>Artaza Hnos CISA</t>
  </si>
  <si>
    <t>Contrato Terminado</t>
  </si>
  <si>
    <t>Contratación Excluida de la Ley 2051/08</t>
  </si>
  <si>
    <t>SDA Paraguay SA</t>
  </si>
  <si>
    <t>Contratación Excluida de la Ley 2051/09</t>
  </si>
  <si>
    <t>Tatiana López</t>
  </si>
  <si>
    <t>Macroprocesos actualizados</t>
  </si>
  <si>
    <t>Inclusión  de macroprocesos de REDIEX a los demás procesos del Ministerio de Industria y Comercio, según procesos llevados a cabo por este Viceministerio a la fecha.</t>
  </si>
  <si>
    <t>Resolución 987 de fecha 29 de agosto de 2022</t>
  </si>
  <si>
    <t>Setiembre</t>
  </si>
  <si>
    <t>Actualización de organigrama</t>
  </si>
  <si>
    <t xml:space="preserve">Actualización de organigrama de REDIEX según nuevas actividades realizadas </t>
  </si>
  <si>
    <t>Resolución 704 de fecha 13 de julio de 2022</t>
  </si>
  <si>
    <t>Red social</t>
  </si>
  <si>
    <t>Twitter</t>
  </si>
  <si>
    <t>www.twitter.com/rediexparaguay</t>
  </si>
  <si>
    <t>LinkedIn</t>
  </si>
  <si>
    <t xml:space="preserve">https://www.linkedin.com/company/rediexpy/ </t>
  </si>
  <si>
    <t>Instagram</t>
  </si>
  <si>
    <t xml:space="preserve">https://www.instagram.com/rediex_paraguay/ </t>
  </si>
  <si>
    <t>Facebook</t>
  </si>
  <si>
    <t xml:space="preserve">https://www.facebook.com/rediexpy </t>
  </si>
  <si>
    <t>Correo Electrónico</t>
  </si>
  <si>
    <t>INFO REDIEX</t>
  </si>
  <si>
    <t>https://www.facebook.com/rediexpy</t>
  </si>
  <si>
    <t xml:space="preserve">Página Web- Foro de Inversiones </t>
  </si>
  <si>
    <t xml:space="preserve">INVEST in Paraguay </t>
  </si>
  <si>
    <t>www.investinparaguay.com.py</t>
  </si>
  <si>
    <t xml:space="preserve">Página Web- Paraguay  Export </t>
  </si>
  <si>
    <t>Paraguay Export</t>
  </si>
  <si>
    <t xml:space="preserve">https://paraguayexport.gov.py/ </t>
  </si>
  <si>
    <t xml:space="preserve">Rehabilitar la línea telefónica </t>
  </si>
  <si>
    <t>Solicitar la rehabilitación de internos individuales en REDIEX</t>
  </si>
  <si>
    <t>Gráfico 1</t>
  </si>
  <si>
    <t>..\..\..\..\OneDrive - MINISTERIO DE INDUSTRIA Y COMERCIO\UTA EVIDENCIA\2214 Nota N89 - Solicitud de NOB de DEL y EETT enseres para oficinas de rediex_20221004628.pdf</t>
  </si>
  <si>
    <r>
      <t xml:space="preserve">Elaboración de materiales audiovisuales (fotografía/ banco de imágenes) </t>
    </r>
    <r>
      <rPr>
        <b/>
        <sz val="10"/>
        <color indexed="8"/>
        <rFont val="Calibri Light"/>
        <family val="2"/>
        <scheme val="major"/>
      </rPr>
      <t>Programa 3865/OC-PR</t>
    </r>
  </si>
  <si>
    <r>
      <t xml:space="preserve">Especialista junior de promoción de inversiones con miras a la exportación </t>
    </r>
    <r>
      <rPr>
        <b/>
        <sz val="10"/>
        <color indexed="8"/>
        <rFont val="Calibri Light"/>
        <family val="2"/>
        <scheme val="major"/>
      </rPr>
      <t>Programa 3865/OC-PR</t>
    </r>
  </si>
  <si>
    <r>
      <t xml:space="preserve">Especialista Senior de Apoyo Técnico para la promoción de inversiones con miras a la exportación </t>
    </r>
    <r>
      <rPr>
        <b/>
        <sz val="10"/>
        <color indexed="8"/>
        <rFont val="Calibri Light"/>
        <family val="2"/>
        <scheme val="major"/>
      </rPr>
      <t>Programa 3865/OC-PR</t>
    </r>
  </si>
  <si>
    <r>
      <t xml:space="preserve">ACTUALIZACION, ASISTENCIA TECNICA Y SOPORTE DEL SISTEMA CONTABLE DE LA UEP </t>
    </r>
    <r>
      <rPr>
        <b/>
        <sz val="10"/>
        <color indexed="8"/>
        <rFont val="Calibri Light"/>
        <family val="2"/>
        <scheme val="major"/>
      </rPr>
      <t>Programa 3865/OC-PR</t>
    </r>
  </si>
  <si>
    <r>
      <t xml:space="preserve">ADQUISICION DE ENSERES PARA LAS NUEVAS OFICINAS DE REDIEX </t>
    </r>
    <r>
      <rPr>
        <b/>
        <sz val="10"/>
        <color indexed="8"/>
        <rFont val="Calibri Light"/>
        <family val="2"/>
        <scheme val="major"/>
      </rPr>
      <t>Programa 3131/OC-PR</t>
    </r>
  </si>
  <si>
    <r>
      <t xml:space="preserve">Especialista de Monitoreo de acciones e indicadores de clima de negocios </t>
    </r>
    <r>
      <rPr>
        <b/>
        <sz val="10"/>
        <color indexed="8"/>
        <rFont val="Calibri Light"/>
        <family val="2"/>
        <scheme val="major"/>
      </rPr>
      <t>Programa 3865/OC-PR</t>
    </r>
  </si>
  <si>
    <r>
      <t>Se ha realizado el servicio de Asistencia Técnica en Gestión Financiera  a</t>
    </r>
    <r>
      <rPr>
        <b/>
        <sz val="10"/>
        <color theme="3" tint="-0.499984740745262"/>
        <rFont val="Calibri Light"/>
        <family val="2"/>
        <scheme val="major"/>
      </rPr>
      <t xml:space="preserve"> 70  MIPYMES</t>
    </r>
    <r>
      <rPr>
        <sz val="10"/>
        <color theme="3" tint="-0.499984740745262"/>
        <rFont val="Calibri Light"/>
        <family val="2"/>
        <scheme val="major"/>
      </rPr>
      <t xml:space="preserve">  para el repago de créditos. Servicio realizado a través de la Entidad Adjudicada: CIRD    https://micpy.sharepoint.com/:f:/s/Proyecto3354OC-PR-3/En4_q1rMQ01NtRLrtP09ICkBgVhDTpeEkHRWKTyWjm5WxA?e=nCdMXQ</t>
    </r>
  </si>
  <si>
    <r>
      <rPr>
        <sz val="10"/>
        <rFont val="Calibri Light"/>
        <family val="2"/>
        <scheme val="major"/>
      </rPr>
      <t xml:space="preserve">Publicación de RAR (Registro de Agentes de Registro) sitio web acraíz   </t>
    </r>
    <r>
      <rPr>
        <u/>
        <sz val="10"/>
        <rFont val="Calibri Light"/>
        <family val="2"/>
        <scheme val="major"/>
      </rPr>
      <t>https://drive.google.com/drive/folders/1eepI4EmJjLhjBlmuo2XnLpWfLLP_B9PY</t>
    </r>
    <r>
      <rPr>
        <sz val="10"/>
        <rFont val="Calibri Light"/>
        <family val="2"/>
        <scheme val="major"/>
      </rPr>
      <t xml:space="preserve">       </t>
    </r>
    <r>
      <rPr>
        <u/>
        <sz val="10"/>
        <rFont val="Calibri Light"/>
        <family val="2"/>
        <scheme val="major"/>
      </rPr>
      <t>https://drive.google.com/drive/folders/1WHv0ICrXqlszCMWinaUpOMzxt6PByI59</t>
    </r>
    <r>
      <rPr>
        <sz val="10"/>
        <rFont val="Calibri Light"/>
        <family val="2"/>
        <scheme val="major"/>
      </rPr>
      <t xml:space="preserve">  </t>
    </r>
    <r>
      <rPr>
        <u/>
        <sz val="10"/>
        <rFont val="Calibri Light"/>
        <family val="2"/>
        <scheme val="major"/>
      </rPr>
      <t>https://drive.google.com/drive/folders/1uxmwWjNht9l8j7dVryS86QXMAxkNhcrR</t>
    </r>
    <r>
      <rPr>
        <sz val="10"/>
        <rFont val="Calibri Light"/>
        <family val="2"/>
        <scheme val="major"/>
      </rPr>
      <t xml:space="preserve"> </t>
    </r>
    <r>
      <rPr>
        <u/>
        <sz val="10"/>
        <rFont val="Calibri Light"/>
        <family val="2"/>
        <scheme val="major"/>
      </rPr>
      <t>https://drive.google.com/drive/folders/1INAdVWT0c4lY-r_eNbn3m6IqiJScpIlz   https://drive.google.com/drive/folders/1PubnHTKI-36-XNHCxjPulQV0EFNPP3IS</t>
    </r>
  </si>
  <si>
    <r>
      <rPr>
        <sz val="10"/>
        <rFont val="Calibri Light"/>
        <family val="2"/>
        <scheme val="major"/>
      </rPr>
      <t xml:space="preserve">Planillas de verificación y control  </t>
    </r>
    <r>
      <rPr>
        <u/>
        <sz val="10"/>
        <rFont val="Calibri Light"/>
        <family val="2"/>
        <scheme val="major"/>
      </rPr>
      <t>https://drive.google.com/drive/folders/1hfikMO9_7aSL8ZssHfgoro7swzqDXPfs</t>
    </r>
    <r>
      <rPr>
        <sz val="10"/>
        <rFont val="Calibri Light"/>
        <family val="2"/>
        <scheme val="major"/>
      </rPr>
      <t xml:space="preserve">        </t>
    </r>
    <r>
      <rPr>
        <u/>
        <sz val="10"/>
        <rFont val="Calibri Light"/>
        <family val="2"/>
        <scheme val="major"/>
      </rPr>
      <t>https://drive.google.com/drive/folders/1iqeGdyWH8wVaTzE7P_oj1UCtgdizwAj3</t>
    </r>
    <r>
      <rPr>
        <sz val="10"/>
        <rFont val="Calibri Light"/>
        <family val="2"/>
        <scheme val="major"/>
      </rPr>
      <t xml:space="preserve">     </t>
    </r>
    <r>
      <rPr>
        <u/>
        <sz val="10"/>
        <rFont val="Calibri Light"/>
        <family val="2"/>
        <scheme val="major"/>
      </rPr>
      <t>https://drive.google.com/drive/folders/1vvvwJ8WMwFHNJGhfsyieZfoJT9luCCNg</t>
    </r>
    <r>
      <rPr>
        <sz val="10"/>
        <rFont val="Calibri Light"/>
        <family val="2"/>
        <scheme val="major"/>
      </rPr>
      <t xml:space="preserve">     </t>
    </r>
    <r>
      <rPr>
        <u/>
        <sz val="10"/>
        <rFont val="Calibri Light"/>
        <family val="2"/>
        <scheme val="major"/>
      </rPr>
      <t>https://drive.google.com/drive/folders/15TGiG4eOB7rylfUpAFlThv2YT-noLXS5</t>
    </r>
    <r>
      <rPr>
        <sz val="10"/>
        <rFont val="Calibri Light"/>
        <family val="2"/>
        <scheme val="major"/>
      </rPr>
      <t xml:space="preserve">  </t>
    </r>
    <r>
      <rPr>
        <u/>
        <sz val="10"/>
        <rFont val="Calibri Light"/>
        <family val="2"/>
        <scheme val="major"/>
      </rPr>
      <t>https://drive.google.com/drive/folders/19mOTv0IasR9RdL7O-x3dtnhVzaEZ4WGL</t>
    </r>
    <r>
      <rPr>
        <sz val="10"/>
        <rFont val="Calibri Light"/>
        <family val="2"/>
        <scheme val="major"/>
      </rPr>
      <t xml:space="preserve">     </t>
    </r>
    <r>
      <rPr>
        <u/>
        <sz val="10"/>
        <rFont val="Calibri Light"/>
        <family val="2"/>
        <scheme val="major"/>
      </rPr>
      <t>https://drive.google.com/drive/folders/1k6k_Q0TyU8l5_7cwok5sxt4qX83FKcB3      https://drive.google.com/drive/folders/1h6CWB2-MjDdN3et2EQcqSii64D72ucmt   https://drive.google.com/drive/folders/1gim1kklmf7jcwF9rx0-J6Imlq_Hs8NH9  https://drive.google.com/drive/folders/1_dzR22NgpluM-LAlu_2MOsIiz7VPQTk4</t>
    </r>
  </si>
  <si>
    <r>
      <rPr>
        <sz val="10"/>
        <rFont val="Calibri Light"/>
        <family val="2"/>
        <scheme val="major"/>
      </rPr>
      <t xml:space="preserve">Planillas de verificación y control  </t>
    </r>
    <r>
      <rPr>
        <u/>
        <sz val="10"/>
        <rFont val="Calibri Light"/>
        <family val="2"/>
        <scheme val="major"/>
      </rPr>
      <t>https://drive.google.com/drive/folders/1ypY6SLVi71gyYsKSA1IsrojXyhbYOQ8T</t>
    </r>
    <r>
      <rPr>
        <sz val="10"/>
        <rFont val="Calibri Light"/>
        <family val="2"/>
        <scheme val="major"/>
      </rPr>
      <t xml:space="preserve">    </t>
    </r>
    <r>
      <rPr>
        <u/>
        <sz val="10"/>
        <rFont val="Calibri Light"/>
        <family val="2"/>
        <scheme val="major"/>
      </rPr>
      <t>https://drive.google.com/drive/folders/1L5zcgljU68vSRSZ06SsCcaZxLI1OvSSx</t>
    </r>
    <r>
      <rPr>
        <sz val="10"/>
        <rFont val="Calibri Light"/>
        <family val="2"/>
        <scheme val="major"/>
      </rPr>
      <t xml:space="preserve">          </t>
    </r>
    <r>
      <rPr>
        <u/>
        <sz val="10"/>
        <rFont val="Calibri Light"/>
        <family val="2"/>
        <scheme val="major"/>
      </rPr>
      <t>https://drive.google.com/drive/folders/1_P36d9E6Xab2unq8qhxMmaig2GUPBory</t>
    </r>
    <r>
      <rPr>
        <sz val="10"/>
        <rFont val="Calibri Light"/>
        <family val="2"/>
        <scheme val="major"/>
      </rPr>
      <t xml:space="preserve">  </t>
    </r>
    <r>
      <rPr>
        <u/>
        <sz val="10"/>
        <rFont val="Calibri Light"/>
        <family val="2"/>
        <scheme val="major"/>
      </rPr>
      <t>https://drive.google.com/drive/folders/1Et6zPERvxxaYTBR7v8PQINTeAMH3h5Ri</t>
    </r>
    <r>
      <rPr>
        <sz val="10"/>
        <rFont val="Calibri Light"/>
        <family val="2"/>
        <scheme val="major"/>
      </rPr>
      <t xml:space="preserve">   </t>
    </r>
    <r>
      <rPr>
        <u/>
        <sz val="10"/>
        <rFont val="Calibri Light"/>
        <family val="2"/>
        <scheme val="major"/>
      </rPr>
      <t>https://drive.google.com/drive/folders/1H7FVnoUyLV4KSlb_tOkrx1MANJoXrZwT</t>
    </r>
    <r>
      <rPr>
        <sz val="10"/>
        <rFont val="Calibri Light"/>
        <family val="2"/>
        <scheme val="major"/>
      </rPr>
      <t xml:space="preserve">   </t>
    </r>
    <r>
      <rPr>
        <u/>
        <sz val="10"/>
        <rFont val="Calibri Light"/>
        <family val="2"/>
        <scheme val="major"/>
      </rPr>
      <t>https://drive.google.com/drive/folders/12PSwIc0OlCDVqTgDIqu4RuogMVRi8DBz</t>
    </r>
  </si>
  <si>
    <r>
      <rPr>
        <sz val="10"/>
        <rFont val="Calibri Light"/>
        <family val="2"/>
        <scheme val="major"/>
      </rPr>
      <t xml:space="preserve">Publicación de RAR en el sitio web institucional  </t>
    </r>
    <r>
      <rPr>
        <u/>
        <sz val="10"/>
        <rFont val="Calibri Light"/>
        <family val="2"/>
        <scheme val="major"/>
      </rPr>
      <t>https://www.acraiz.gov.py/html/Agentesderegistrosvit.html</t>
    </r>
    <r>
      <rPr>
        <sz val="10"/>
        <rFont val="Calibri Light"/>
        <family val="2"/>
        <scheme val="major"/>
      </rPr>
      <t xml:space="preserve">    </t>
    </r>
    <r>
      <rPr>
        <u/>
        <sz val="10"/>
        <rFont val="Calibri Light"/>
        <family val="2"/>
        <scheme val="major"/>
      </rPr>
      <t>https://www.acraiz.gov.py/html/Agentesderegistroscode100.html</t>
    </r>
    <r>
      <rPr>
        <sz val="10"/>
        <rFont val="Calibri Light"/>
        <family val="2"/>
        <scheme val="major"/>
      </rPr>
      <t xml:space="preserve">  </t>
    </r>
    <r>
      <rPr>
        <u/>
        <sz val="10"/>
        <rFont val="Calibri Light"/>
        <family val="2"/>
        <scheme val="major"/>
      </rPr>
      <t>https://www.acraiz.gov.py/html/Agentesderegistrosdocumenta.html</t>
    </r>
  </si>
  <si>
    <r>
      <rPr>
        <sz val="10"/>
        <rFont val="Calibri Light"/>
        <family val="2"/>
        <scheme val="major"/>
      </rPr>
      <t xml:space="preserve">Expedientes ingresados por mesa de entrada de la Dirección General de Firma Digital y Comercio Electrónico, correo institucional info-dgfdce@mic.gov.py   </t>
    </r>
    <r>
      <rPr>
        <u/>
        <sz val="10"/>
        <rFont val="Calibri Light"/>
        <family val="2"/>
        <scheme val="major"/>
      </rPr>
      <t>https://drive.google.com/drive/folders/1WJLMlccfvCjLOtPH-jEa-482b3TwAUKY</t>
    </r>
    <r>
      <rPr>
        <sz val="10"/>
        <rFont val="Calibri Light"/>
        <family val="2"/>
        <scheme val="major"/>
      </rPr>
      <t xml:space="preserve">   </t>
    </r>
    <r>
      <rPr>
        <u/>
        <sz val="10"/>
        <rFont val="Calibri Light"/>
        <family val="2"/>
        <scheme val="major"/>
      </rPr>
      <t>https://drive.google.com/drive/folders/1zCMA4Uh_24P2ENVbB7rX6q3CN4dlEGKQ</t>
    </r>
    <r>
      <rPr>
        <sz val="10"/>
        <rFont val="Calibri Light"/>
        <family val="2"/>
        <scheme val="major"/>
      </rPr>
      <t xml:space="preserve"> </t>
    </r>
    <r>
      <rPr>
        <u/>
        <sz val="10"/>
        <rFont val="Calibri Light"/>
        <family val="2"/>
        <scheme val="major"/>
      </rPr>
      <t>https://drive.google.com/drive/folders/1QyyEOliM3yMlWE2pGK9zYtmuCYGqfIFJ</t>
    </r>
  </si>
  <si>
    <r>
      <rPr>
        <sz val="10"/>
        <rFont val="Calibri Light"/>
        <family val="2"/>
        <scheme val="major"/>
      </rPr>
      <t xml:space="preserve">Expedientes ingresados por mesa de entrada de la Dirección General de Firma Digital y Comercio Electrónico, correo institucional info-dgfdce@mic.gov.py   </t>
    </r>
    <r>
      <rPr>
        <u/>
        <sz val="10"/>
        <rFont val="Calibri Light"/>
        <family val="2"/>
        <scheme val="major"/>
      </rPr>
      <t>https://drive.google.com/drive/folders/1WJLMlccfvCjLOtPH-jEa-482b3TwAUKY</t>
    </r>
    <r>
      <rPr>
        <sz val="10"/>
        <rFont val="Calibri Light"/>
        <family val="2"/>
        <scheme val="major"/>
      </rPr>
      <t xml:space="preserve">   </t>
    </r>
    <r>
      <rPr>
        <u/>
        <sz val="10"/>
        <rFont val="Calibri Light"/>
        <family val="2"/>
        <scheme val="major"/>
      </rPr>
      <t>https://drive.google.com/drive/folders/1zCMA4Uh_24P2ENVbB7rX6q3CN4dlEGKQ</t>
    </r>
    <r>
      <rPr>
        <sz val="10"/>
        <rFont val="Calibri Light"/>
        <family val="2"/>
        <scheme val="major"/>
      </rPr>
      <t xml:space="preserve"> </t>
    </r>
    <r>
      <rPr>
        <u/>
        <sz val="10"/>
        <rFont val="Calibri Light"/>
        <family val="2"/>
        <scheme val="major"/>
      </rPr>
      <t>https://drive.google.com/drive/folders/1QyyEOliM3yMlWE2pGK9zYtmuCYGqfIFJ     https://drive.google.com/drive/folders/1aXjc6YLGaI1Ebu6uT6vqT_rJoeKDInQ5   https://drive.google.com/drive/folders/12bFWq319a9tVRe48hzUULQF2ZE7VAsO4    https://drive.google.com/drive/folders/168WB3LWlaolYqRLLP3yng2Nhnq0GzK78</t>
    </r>
  </si>
  <si>
    <r>
      <t xml:space="preserve">https://www.mre.gov.py/index.php/noticias-de-embajadas-y-consulados/concluye-ronda-de-negociaciones-con-singapur                                                                                                          </t>
    </r>
    <r>
      <rPr>
        <sz val="10"/>
        <rFont val="Calibri Light"/>
        <family val="2"/>
        <scheme val="major"/>
      </rPr>
      <t xml:space="preserve">   https://www.mercosur.int/lanzamiento-de-la-iii-ronda-de-negociaciones-entre-el-mercosur-y-singapur/     </t>
    </r>
    <r>
      <rPr>
        <u/>
        <sz val="10"/>
        <rFont val="Calibri Light"/>
        <family val="2"/>
        <scheme val="major"/>
      </rPr>
      <t>https://drive.google.com/drive/folders/10_84LzlyFsqFptj3VxGF1dC4FQuT3xTR</t>
    </r>
    <r>
      <rPr>
        <sz val="10"/>
        <rFont val="Calibri Light"/>
        <family val="2"/>
        <scheme val="major"/>
      </rPr>
      <t xml:space="preserve">                                                                                              </t>
    </r>
    <r>
      <rPr>
        <u/>
        <sz val="10"/>
        <rFont val="Calibri Light"/>
        <family val="2"/>
        <scheme val="major"/>
      </rPr>
      <t>https://drive.google.com/drive/folders/1Mpa3wljCQzu9ZXFrhqSxywNlU3UO_oOT</t>
    </r>
    <r>
      <rPr>
        <sz val="10"/>
        <rFont val="Calibri Light"/>
        <family val="2"/>
        <scheme val="major"/>
      </rPr>
      <t xml:space="preserve">   </t>
    </r>
    <r>
      <rPr>
        <u/>
        <sz val="10"/>
        <rFont val="Calibri Light"/>
        <family val="2"/>
        <scheme val="major"/>
      </rPr>
      <t>https://drive.google.com/drive/folders/1jzZ1NPw1CBCokE1suTRFeQAKbdUtlKx2</t>
    </r>
  </si>
  <si>
    <r>
      <t xml:space="preserve">EN LA EVIDENCIA DATOS  A SETIEMBRE* , </t>
    </r>
    <r>
      <rPr>
        <b/>
        <sz val="10"/>
        <color theme="1"/>
        <rFont val="Calibri Light"/>
        <family val="2"/>
        <scheme val="major"/>
      </rPr>
      <t>LAS EMPRESAS PRESENTAN LOS DATOS AL CIERRE DICIEMBRE RECIEN AL FINALIZAR ENERO 2023.</t>
    </r>
  </si>
  <si>
    <r>
      <t xml:space="preserve">https://www.acraiz.gov.py/adjunt/Resoluciones/RESOLUCION_N_1883_2022.pdf
</t>
    </r>
    <r>
      <rPr>
        <sz val="10"/>
        <rFont val="Calibri Light"/>
        <family val="2"/>
        <scheme val="major"/>
      </rPr>
      <t xml:space="preserve">https://www.acraiz.gov.py/adjunt/Resoluciones/RESOLUCION_N_1748_2022.pdf
</t>
    </r>
    <r>
      <rPr>
        <u/>
        <sz val="10"/>
        <rFont val="Calibri Light"/>
        <family val="2"/>
        <scheme val="major"/>
      </rPr>
      <t>https://www.acraiz.gov.py/adjunt/Resoluciones/RESOLUCION_N_1835_2022.pdf</t>
    </r>
  </si>
  <si>
    <t>Issac Godoy- Maximo Barreto</t>
  </si>
  <si>
    <t>Maximo Barreto - ( a confirmar)</t>
  </si>
  <si>
    <t>Claudia Dinatale- Martin Mareco</t>
  </si>
  <si>
    <t>Del mes de octubre a diciembre del 2022 (cuarto trimestre)</t>
  </si>
  <si>
    <t xml:space="preserve">4 rendiciones trimestrales </t>
  </si>
  <si>
    <t>publico en general</t>
  </si>
  <si>
    <t xml:space="preserve">Se han realizado todas </t>
  </si>
  <si>
    <t>https://www.mic.gov.py/mic/w/mic/Rendicion.php</t>
  </si>
  <si>
    <t>Permite denunciar supuestos hechos de corrupción que afecta  a funcionarios del MIC, cometidos por funcionarios dependientes del MIC</t>
  </si>
  <si>
    <t xml:space="preserve">Se han atendido todas las denuncias </t>
  </si>
  <si>
    <t>https://denuncias.gov.py/portal-publico</t>
  </si>
  <si>
    <t xml:space="preserve">En la botonera se publican trimestralmente las Rendiciones de Cuentas del Ministerio de Industria y Comercio </t>
  </si>
  <si>
    <t xml:space="preserve">UTA- Comité de Rendicion de Cuentas </t>
  </si>
  <si>
    <t xml:space="preserve">Recepcion de denuncias </t>
  </si>
  <si>
    <t xml:space="preserve">UTA </t>
  </si>
  <si>
    <t xml:space="preserve">Capacitaciones </t>
  </si>
  <si>
    <t>Elaboracion del Mapa de Riesgo de Corrupcion de la Direccion de Combustibles liquidos</t>
  </si>
  <si>
    <t>Se ha trabajado y culminado el proceso de mapeo</t>
  </si>
  <si>
    <t>UTA- Direccion General de Combustibles- Comite</t>
  </si>
  <si>
    <t xml:space="preserve">en proceso de publicacion </t>
  </si>
  <si>
    <t>Lograr la postulación de las empresas paraguayas e internacionales instaladas en el pais  e instalar la cultura de integridad</t>
  </si>
  <si>
    <t>13 MIPYMES y 17 grandes empresas premiadas con el Sello Integridad</t>
  </si>
  <si>
    <t xml:space="preserve">Capacitación a los funcionarios del Ministerio de Industria y Comercio </t>
  </si>
  <si>
    <t xml:space="preserve">Se realizaron capacitaciones con el apoyo de la Direccion de Talento Humano y el Comité de Etica durante el año 2022 </t>
  </si>
  <si>
    <t xml:space="preserve">Rendición de Cuentas a la Ciudadania </t>
  </si>
  <si>
    <t>Recepción de denuncias</t>
  </si>
  <si>
    <t xml:space="preserve">La cantidad depende de  las denuncias ingresadas </t>
  </si>
  <si>
    <t>https://micpy-my.sharepoint.com/:b:/g/personal/grios_mic_gov_py/EUHWV98FDtZPlhqOskxg3rsBf9VLggWJegK0jQmopwcjYw?e=7x7YW1</t>
  </si>
  <si>
    <t xml:space="preserve">Actualización de las informaciones relacionadas con los fines de la Unidad de Transparencia y Anticorrupción </t>
  </si>
  <si>
    <t>Lograr la transparencia y acceso a la información Pública</t>
  </si>
  <si>
    <t>Las tareas encomendadas a la Unidad fueron publicadas en la Pagina web</t>
  </si>
  <si>
    <t>Público en general</t>
  </si>
  <si>
    <t>Población mas informada</t>
  </si>
  <si>
    <t>La finalidad de la Rendición de Cuentas es generar transparencia, condiciones de confianza entre gobernantes y ciudadanos y garantizar el ejercicio del control social a la administración</t>
  </si>
  <si>
    <t>Elaboración del mapeo de Riesgo de la Direccion de Combustible Liquido dependiente de la Direccion General de Combustibles</t>
  </si>
  <si>
    <t>identificar los procesos del MIC con mayores riesgos de corrupción</t>
  </si>
  <si>
    <t>Culminar la elaboracion del mapa de Riesgos</t>
  </si>
  <si>
    <t xml:space="preserve">Entregado </t>
  </si>
  <si>
    <t>https://micpy-my.sharepoint.com/:b:/g/personal/grios_mic_gov_py/EQFqI-giA5lPqr8tHPI55E0BwQx1UDR-5Orx28rsLJUh9w?e=eWku6G</t>
  </si>
  <si>
    <t>octubre a diciembre</t>
  </si>
  <si>
    <t>Capacitación a los funcionarios del Ministerio de Industria y Comercio</t>
  </si>
  <si>
    <t>Porque la formación y capacitación laboral contribuyen a rescatar la ética pública, recuperar la iden- tidad, promover un cambio cultural y fortalecer la capacidad del Estado para mejorar la calidad de vida de la población.</t>
  </si>
  <si>
    <t>Actualización de las informaciones relacionadas con los fines de la Unidad de Transparencia y Anticorrupción</t>
  </si>
  <si>
    <t>Es importante porque permite participar en los asuntos políticos y monitorear las acciones del Estado transparentando la gestión pública. El ejercicio del derecho de acceso a la información pública fortalece la participación ciudadana.</t>
  </si>
  <si>
    <t>https://www.mic.gov.py/mic/w/inicio.php</t>
  </si>
  <si>
    <t>https://micpy-my.sharepoint.com/:b:/g/personal/grios_mic_gov_py/ESrW-7BwebRKjEApgFl69e4BGhxCnWk7_RPUOaGJ6wpzUw?e=dle8lT</t>
  </si>
  <si>
    <t xml:space="preserve">La UTA ha capacitado a funcionarios y público en general sobre diversos temas relacionados al dia a dia de la Insitucion asi como a cuestiones de etica e integridad </t>
  </si>
  <si>
    <t>https://micpy-my.sharepoint.com/:b:/g/personal/grios_mic_gov_py/EQFqI-giA5lPqr8tHPI55E0BwQx1UDR-5Orx28rsLJUh9w?e=bnQ9rB</t>
  </si>
  <si>
    <t xml:space="preserve">En la Unidad de Transparencia y Anticorrupción  se recepcionan  denuncias sobre supuestos hechos de corrupción que afectan a los funcionarios publicos del MIC </t>
  </si>
  <si>
    <t xml:space="preserve">Botonera - Rendicion de Cuentas a la Ciudadania </t>
  </si>
  <si>
    <t xml:space="preserve">La Unidad ha publicado por intermedio de la Direccion de Prensa sobre todas  las actividades llevadas a cabo por la Direccion para conocimiento de la ciudadania </t>
  </si>
  <si>
    <t xml:space="preserve">UTA con apoyo de la Comité de Etica y la Direccion de Talento Humano </t>
  </si>
  <si>
    <t>Apoyo al proyecto entre las dos instituciones MIC y la SENAC</t>
  </si>
  <si>
    <t>https://www.lanacion.com.py/negocios/2022/12/15/con-sello-integridad-reconoceran-a-empresas-por-prevencion-de-la-corrupcion-e-impacto-en-clima-de-negocios/</t>
  </si>
  <si>
    <t>Capacitaciones presenciales y virtuales de sencibilización a la ciudadania sobre la cultura de Integridad</t>
  </si>
  <si>
    <t xml:space="preserve">Instalación del Sello IntegrIdad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</si>
</sst>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F800]dddd\,\ mmmm\ dd\,\ yyyy"/>
  </numFmts>
  <fonts count="42">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1"/>
      <color theme="1"/>
      <name val="Calibri"/>
      <family val="2"/>
      <scheme val="minor"/>
    </font>
    <font>
      <sz val="11"/>
      <color theme="1"/>
      <name val="Montserrate"/>
    </font>
    <font>
      <b/>
      <sz val="11"/>
      <color theme="1"/>
      <name val="Montserrate"/>
    </font>
    <font>
      <sz val="11"/>
      <name val="Montserrate"/>
    </font>
    <font>
      <u/>
      <sz val="11"/>
      <color rgb="FF0000FF"/>
      <name val="Calibri"/>
      <family val="2"/>
      <scheme val="minor"/>
    </font>
    <font>
      <u/>
      <sz val="11"/>
      <color theme="10"/>
      <name val="Calibri"/>
      <family val="2"/>
      <scheme val="minor"/>
    </font>
    <font>
      <sz val="11"/>
      <color theme="1"/>
      <name val="Abadi Extra Light"/>
      <family val="2"/>
    </font>
    <font>
      <b/>
      <sz val="11"/>
      <color theme="1"/>
      <name val="Abadi Extra Light"/>
      <family val="2"/>
    </font>
    <font>
      <sz val="11"/>
      <name val="Abadi Extra Light"/>
      <family val="2"/>
    </font>
    <font>
      <sz val="10"/>
      <color theme="1"/>
      <name val="Calibri Light"/>
      <family val="2"/>
      <scheme val="major"/>
    </font>
    <font>
      <u/>
      <sz val="10"/>
      <color theme="10"/>
      <name val="Calibri Light"/>
      <family val="2"/>
      <scheme val="major"/>
    </font>
    <font>
      <b/>
      <sz val="10"/>
      <color indexed="8"/>
      <name val="Calibri Light"/>
      <family val="2"/>
      <scheme val="major"/>
    </font>
    <font>
      <b/>
      <sz val="10"/>
      <name val="Calibri Light"/>
      <family val="2"/>
      <scheme val="major"/>
    </font>
    <font>
      <sz val="10"/>
      <name val="Calibri Light"/>
      <family val="2"/>
      <scheme val="major"/>
    </font>
    <font>
      <sz val="10"/>
      <color theme="3"/>
      <name val="Calibri Light"/>
      <family val="2"/>
      <scheme val="major"/>
    </font>
    <font>
      <u/>
      <sz val="10"/>
      <color theme="8"/>
      <name val="Calibri Light"/>
      <family val="2"/>
      <scheme val="major"/>
    </font>
    <font>
      <sz val="10"/>
      <color theme="10"/>
      <name val="Calibri Light"/>
      <family val="2"/>
      <scheme val="major"/>
    </font>
    <font>
      <b/>
      <sz val="10"/>
      <color theme="1"/>
      <name val="Calibri Light"/>
      <family val="2"/>
      <scheme val="major"/>
    </font>
    <font>
      <u/>
      <sz val="10"/>
      <color rgb="FFFF0000"/>
      <name val="Calibri Light"/>
      <family val="2"/>
      <scheme val="major"/>
    </font>
    <font>
      <u/>
      <sz val="10"/>
      <color theme="9" tint="-0.499984740745262"/>
      <name val="Calibri Light"/>
      <family val="2"/>
      <scheme val="major"/>
    </font>
    <font>
      <sz val="10"/>
      <color theme="3" tint="-0.499984740745262"/>
      <name val="Calibri Light"/>
      <family val="2"/>
      <scheme val="major"/>
    </font>
    <font>
      <b/>
      <sz val="10"/>
      <color theme="3" tint="-0.499984740745262"/>
      <name val="Calibri Light"/>
      <family val="2"/>
      <scheme val="major"/>
    </font>
    <font>
      <u/>
      <sz val="10"/>
      <name val="Calibri Light"/>
      <family val="2"/>
      <scheme val="major"/>
    </font>
    <font>
      <sz val="10"/>
      <color indexed="8"/>
      <name val="Calibri Light"/>
      <family val="2"/>
      <scheme val="major"/>
    </font>
    <font>
      <sz val="10"/>
      <color rgb="FF0563C1"/>
      <name val="Calibri Light"/>
      <family val="2"/>
      <scheme val="major"/>
    </font>
    <font>
      <sz val="10"/>
      <color rgb="FFFF0000"/>
      <name val="Calibri Light"/>
      <family val="2"/>
      <scheme val="major"/>
    </font>
    <font>
      <u/>
      <sz val="10"/>
      <color rgb="FF7030A0"/>
      <name val="Calibri Light"/>
      <family val="2"/>
      <scheme val="major"/>
    </font>
    <font>
      <sz val="10"/>
      <color rgb="FF7030A0"/>
      <name val="Calibri Light"/>
      <family val="2"/>
      <scheme val="major"/>
    </font>
    <font>
      <b/>
      <u/>
      <sz val="10"/>
      <color theme="1"/>
      <name val="Calibri Light"/>
      <family val="2"/>
      <scheme val="major"/>
    </font>
    <font>
      <u/>
      <sz val="10"/>
      <color rgb="FF0000FF"/>
      <name val="Calibri Light"/>
      <family val="2"/>
      <scheme val="major"/>
    </font>
    <font>
      <b/>
      <sz val="10"/>
      <color rgb="FF000000"/>
      <name val="Calibri Light"/>
      <family val="2"/>
      <scheme val="major"/>
    </font>
    <font>
      <sz val="10"/>
      <color rgb="FF000000"/>
      <name val="Calibri Light"/>
      <family val="2"/>
      <scheme val="major"/>
    </font>
    <font>
      <sz val="10"/>
      <color theme="8"/>
      <name val="Calibri Light"/>
      <family val="2"/>
      <scheme val="major"/>
    </font>
    <font>
      <sz val="10"/>
      <color rgb="FF333333"/>
      <name val="Calibri Light"/>
      <family val="2"/>
      <scheme val="major"/>
    </font>
    <font>
      <u/>
      <sz val="10"/>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39997558519241921"/>
        <bgColor rgb="FF000000"/>
      </patternFill>
    </fill>
    <fill>
      <patternFill patternType="solid">
        <fgColor theme="0"/>
        <bgColor rgb="FFF4B083"/>
      </patternFill>
    </fill>
    <fill>
      <patternFill patternType="solid">
        <fgColor rgb="FFF4B084"/>
        <bgColor rgb="FF000000"/>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auto="1"/>
      </right>
      <top style="thin">
        <color auto="1"/>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medium">
        <color indexed="64"/>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diagonal/>
    </border>
    <border>
      <left style="thin">
        <color rgb="FF000000"/>
      </left>
      <right style="thin">
        <color auto="1"/>
      </right>
      <top/>
      <bottom/>
      <diagonal/>
    </border>
    <border>
      <left style="thin">
        <color auto="1"/>
      </left>
      <right style="thin">
        <color rgb="FF000000"/>
      </right>
      <top/>
      <bottom style="thin">
        <color indexed="64"/>
      </bottom>
      <diagonal/>
    </border>
    <border>
      <left style="thin">
        <color rgb="FF000000"/>
      </left>
      <right/>
      <top style="thin">
        <color auto="1"/>
      </top>
      <bottom/>
      <diagonal/>
    </border>
    <border>
      <left style="thin">
        <color rgb="FF000000"/>
      </left>
      <right style="thin">
        <color rgb="FF000000"/>
      </right>
      <top style="thin">
        <color indexed="64"/>
      </top>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auto="1"/>
      </left>
      <right/>
      <top style="medium">
        <color rgb="FF000000"/>
      </top>
      <bottom style="thin">
        <color auto="1"/>
      </bottom>
      <diagonal/>
    </border>
    <border>
      <left/>
      <right/>
      <top style="medium">
        <color rgb="FF000000"/>
      </top>
      <bottom style="thin">
        <color auto="1"/>
      </bottom>
      <diagonal/>
    </border>
    <border>
      <left/>
      <right style="thin">
        <color auto="1"/>
      </right>
      <top style="medium">
        <color rgb="FF000000"/>
      </top>
      <bottom style="thin">
        <color auto="1"/>
      </bottom>
      <diagonal/>
    </border>
  </borders>
  <cellStyleXfs count="1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0" borderId="0">
      <alignment vertical="center"/>
    </xf>
    <xf numFmtId="41" fontId="6" fillId="0" borderId="0" applyFont="0" applyFill="0" applyBorder="0" applyAlignment="0" applyProtection="0"/>
    <xf numFmtId="9" fontId="6" fillId="0" borderId="0" applyFont="0" applyFill="0" applyBorder="0" applyAlignment="0" applyProtection="0"/>
    <xf numFmtId="0" fontId="10" fillId="0" borderId="0" applyNumberFormat="0" applyFill="0" applyBorder="0" applyAlignment="0" applyProtection="0">
      <alignment vertical="center"/>
    </xf>
    <xf numFmtId="0" fontId="1" fillId="0" borderId="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0" borderId="0">
      <alignment vertical="center"/>
    </xf>
    <xf numFmtId="41" fontId="1" fillId="0" borderId="0" applyFont="0" applyFill="0" applyBorder="0" applyAlignment="0" applyProtection="0"/>
    <xf numFmtId="9" fontId="1" fillId="0" borderId="0" applyFont="0" applyFill="0" applyBorder="0" applyAlignment="0" applyProtection="0"/>
  </cellStyleXfs>
  <cellXfs count="474">
    <xf numFmtId="0" fontId="0" fillId="0" borderId="0" xfId="0">
      <alignment vertical="center"/>
    </xf>
    <xf numFmtId="0" fontId="3" fillId="0" borderId="0" xfId="0" applyFont="1">
      <alignment vertical="center"/>
    </xf>
    <xf numFmtId="0" fontId="0" fillId="0" borderId="0" xfId="0" applyFill="1">
      <alignment vertical="center"/>
    </xf>
    <xf numFmtId="0" fontId="0" fillId="5" borderId="0" xfId="0" applyFill="1">
      <alignment vertical="center"/>
    </xf>
    <xf numFmtId="0" fontId="0" fillId="5" borderId="0" xfId="0" applyFill="1" applyBorder="1">
      <alignment vertical="center"/>
    </xf>
    <xf numFmtId="0" fontId="7" fillId="0" borderId="0" xfId="0" applyFont="1" applyAlignment="1">
      <alignment vertical="center" wrapText="1"/>
    </xf>
    <xf numFmtId="0" fontId="8"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Border="1" applyAlignment="1">
      <alignment vertical="center" wrapText="1"/>
    </xf>
    <xf numFmtId="0" fontId="7" fillId="0" borderId="0" xfId="0" applyFont="1" applyFill="1" applyAlignment="1">
      <alignment vertical="center" wrapText="1"/>
    </xf>
    <xf numFmtId="0" fontId="9" fillId="0" borderId="0" xfId="0" applyFont="1" applyAlignment="1">
      <alignment horizontal="left" vertical="center" wrapText="1"/>
    </xf>
    <xf numFmtId="0" fontId="1" fillId="0" borderId="0" xfId="0" applyFont="1">
      <alignment vertical="center"/>
    </xf>
    <xf numFmtId="0" fontId="7" fillId="0" borderId="0" xfId="0" applyFont="1" applyFill="1" applyBorder="1" applyAlignment="1">
      <alignment vertical="center" wrapText="1"/>
    </xf>
    <xf numFmtId="0" fontId="0" fillId="0" borderId="0" xfId="0" applyFill="1" applyBorder="1">
      <alignment vertical="center"/>
    </xf>
    <xf numFmtId="0" fontId="0" fillId="0" borderId="1" xfId="0" applyBorder="1">
      <alignment vertical="center"/>
    </xf>
    <xf numFmtId="0" fontId="7" fillId="0" borderId="0" xfId="0" applyFont="1" applyBorder="1" applyAlignment="1">
      <alignment vertical="center" wrapText="1"/>
    </xf>
    <xf numFmtId="0" fontId="0" fillId="0" borderId="0" xfId="0" applyBorder="1">
      <alignment vertical="center"/>
    </xf>
    <xf numFmtId="0" fontId="12" fillId="0" borderId="0" xfId="0" applyFont="1" applyAlignment="1">
      <alignment vertical="center" wrapText="1"/>
    </xf>
    <xf numFmtId="0" fontId="13" fillId="0" borderId="0" xfId="0" applyFont="1" applyAlignment="1">
      <alignment vertical="center" wrapText="1"/>
    </xf>
    <xf numFmtId="0" fontId="12" fillId="5" borderId="0" xfId="0" applyFont="1" applyFill="1" applyAlignment="1">
      <alignment vertical="center" wrapText="1"/>
    </xf>
    <xf numFmtId="0" fontId="12" fillId="0" borderId="0" xfId="0" applyFont="1" applyFill="1" applyBorder="1" applyAlignment="1">
      <alignment vertical="center" wrapText="1"/>
    </xf>
    <xf numFmtId="0" fontId="14" fillId="0" borderId="0" xfId="0" applyFont="1" applyAlignment="1">
      <alignment horizontal="left" vertical="center" wrapText="1"/>
    </xf>
    <xf numFmtId="0" fontId="12" fillId="0" borderId="0" xfId="0" applyFont="1">
      <alignment vertical="center"/>
    </xf>
    <xf numFmtId="0" fontId="12" fillId="5" borderId="0" xfId="0" applyFont="1" applyFill="1">
      <alignment vertical="center"/>
    </xf>
    <xf numFmtId="0" fontId="12" fillId="0" borderId="0" xfId="0" applyFont="1" applyBorder="1" applyAlignment="1">
      <alignment vertical="center" wrapText="1"/>
    </xf>
    <xf numFmtId="0" fontId="12" fillId="5" borderId="0" xfId="0" applyFont="1" applyFill="1" applyBorder="1" applyAlignment="1">
      <alignment vertical="center" wrapText="1"/>
    </xf>
    <xf numFmtId="0" fontId="12" fillId="0" borderId="0" xfId="0" applyFont="1" applyFill="1" applyAlignment="1">
      <alignment vertical="center" wrapText="1"/>
    </xf>
    <xf numFmtId="0" fontId="12" fillId="0" borderId="0" xfId="0" applyFont="1" applyAlignment="1">
      <alignment horizontal="left" vertical="center" wrapText="1"/>
    </xf>
    <xf numFmtId="0" fontId="19" fillId="0" borderId="0" xfId="0" applyFont="1" applyBorder="1" applyAlignment="1">
      <alignment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vertical="center" wrapText="1"/>
    </xf>
    <xf numFmtId="0" fontId="19" fillId="6" borderId="1" xfId="0" applyFont="1" applyFill="1" applyBorder="1" applyAlignment="1">
      <alignment horizontal="left" vertical="center" wrapText="1"/>
    </xf>
    <xf numFmtId="0" fontId="16" fillId="4" borderId="1" xfId="1"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20" fillId="4" borderId="1" xfId="1" applyFont="1" applyFill="1" applyBorder="1" applyAlignment="1">
      <alignment horizontal="left" vertical="center" wrapText="1"/>
    </xf>
    <xf numFmtId="0" fontId="21" fillId="6" borderId="1"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8"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9" fillId="0" borderId="0" xfId="0" applyFont="1" applyFill="1" applyBorder="1" applyAlignment="1">
      <alignment vertical="center" wrapText="1"/>
    </xf>
    <xf numFmtId="0" fontId="19" fillId="4" borderId="6" xfId="0" applyFont="1" applyFill="1" applyBorder="1" applyAlignment="1">
      <alignment vertical="center" wrapText="1"/>
    </xf>
    <xf numFmtId="0" fontId="19" fillId="4" borderId="0" xfId="0" applyFont="1" applyFill="1" applyBorder="1" applyAlignment="1">
      <alignment vertical="center" wrapText="1"/>
    </xf>
    <xf numFmtId="0" fontId="19" fillId="4" borderId="10" xfId="0" applyFont="1" applyFill="1" applyBorder="1" applyAlignment="1">
      <alignment vertical="center" wrapText="1"/>
    </xf>
    <xf numFmtId="0" fontId="18" fillId="4" borderId="1" xfId="0" applyFont="1" applyFill="1" applyBorder="1" applyAlignment="1">
      <alignmen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 xfId="1" applyFont="1" applyFill="1" applyBorder="1" applyAlignment="1">
      <alignment horizontal="left" vertical="center" wrapText="1"/>
    </xf>
    <xf numFmtId="0" fontId="15" fillId="4" borderId="1" xfId="0" applyFont="1" applyFill="1" applyBorder="1" applyAlignment="1">
      <alignment horizontal="left" vertical="center"/>
    </xf>
    <xf numFmtId="0" fontId="19" fillId="4" borderId="1" xfId="0" applyFont="1" applyFill="1" applyBorder="1" applyAlignment="1">
      <alignment vertical="center" wrapText="1"/>
    </xf>
    <xf numFmtId="9" fontId="19" fillId="4" borderId="1" xfId="0" applyNumberFormat="1" applyFont="1" applyFill="1" applyBorder="1" applyAlignment="1">
      <alignment vertical="center" wrapText="1"/>
    </xf>
    <xf numFmtId="0" fontId="24" fillId="4" borderId="1" xfId="1" applyFont="1" applyFill="1" applyBorder="1" applyAlignment="1">
      <alignment horizontal="left" vertical="center" wrapText="1"/>
    </xf>
    <xf numFmtId="9" fontId="19" fillId="4" borderId="1" xfId="5" applyFont="1" applyFill="1" applyBorder="1" applyAlignment="1">
      <alignment vertical="center" wrapText="1"/>
    </xf>
    <xf numFmtId="0" fontId="26" fillId="4" borderId="1" xfId="0" applyFont="1" applyFill="1" applyBorder="1" applyAlignment="1">
      <alignment horizontal="left" vertical="center" wrapText="1"/>
    </xf>
    <xf numFmtId="0" fontId="18" fillId="4" borderId="13" xfId="0" applyFont="1" applyFill="1" applyBorder="1" applyAlignment="1">
      <alignment horizontal="left" vertical="center" wrapText="1"/>
    </xf>
    <xf numFmtId="0" fontId="18" fillId="4" borderId="14" xfId="0" applyFont="1" applyFill="1" applyBorder="1" applyAlignment="1">
      <alignment vertical="center" wrapText="1"/>
    </xf>
    <xf numFmtId="0" fontId="18" fillId="4" borderId="14" xfId="0" applyFont="1" applyFill="1" applyBorder="1" applyAlignment="1">
      <alignment horizontal="center" vertical="center" wrapText="1"/>
    </xf>
    <xf numFmtId="0" fontId="23" fillId="0" borderId="0" xfId="0" applyFont="1" applyFill="1" applyBorder="1" applyAlignment="1">
      <alignment horizontal="center" vertical="center"/>
    </xf>
    <xf numFmtId="0" fontId="18" fillId="4" borderId="16" xfId="0" applyFont="1" applyFill="1" applyBorder="1" applyAlignment="1">
      <alignment vertical="center" wrapText="1"/>
    </xf>
    <xf numFmtId="0" fontId="19" fillId="4" borderId="16" xfId="0" applyFont="1" applyFill="1" applyBorder="1" applyAlignment="1">
      <alignment vertical="center" wrapText="1"/>
    </xf>
    <xf numFmtId="0" fontId="19" fillId="4" borderId="16" xfId="0" applyFont="1" applyFill="1" applyBorder="1" applyAlignment="1">
      <alignment horizontal="center" vertical="center"/>
    </xf>
    <xf numFmtId="0" fontId="19" fillId="4" borderId="16" xfId="0" applyFont="1" applyFill="1" applyBorder="1" applyAlignment="1">
      <alignment horizontal="center" vertical="center" wrapText="1"/>
    </xf>
    <xf numFmtId="9" fontId="19" fillId="4" borderId="16" xfId="0" applyNumberFormat="1" applyFont="1" applyFill="1" applyBorder="1" applyAlignment="1">
      <alignment horizontal="center" vertical="center"/>
    </xf>
    <xf numFmtId="0" fontId="19" fillId="4" borderId="16" xfId="0" applyFont="1" applyFill="1" applyBorder="1">
      <alignment vertical="center"/>
    </xf>
    <xf numFmtId="1" fontId="19" fillId="4" borderId="16" xfId="0" applyNumberFormat="1" applyFont="1" applyFill="1" applyBorder="1" applyAlignment="1">
      <alignment horizontal="center" vertical="center"/>
    </xf>
    <xf numFmtId="0" fontId="18" fillId="4" borderId="16"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9" fillId="4" borderId="18" xfId="0" applyFont="1" applyFill="1" applyBorder="1" applyAlignment="1">
      <alignment horizontal="center" vertical="center" wrapText="1"/>
    </xf>
    <xf numFmtId="0" fontId="19" fillId="4" borderId="18" xfId="0" applyFont="1" applyFill="1" applyBorder="1" applyAlignment="1">
      <alignment horizontal="center" vertical="center"/>
    </xf>
    <xf numFmtId="1" fontId="19" fillId="4" borderId="18" xfId="0" applyNumberFormat="1" applyFont="1" applyFill="1" applyBorder="1" applyAlignment="1">
      <alignment horizontal="center" vertical="center"/>
    </xf>
    <xf numFmtId="0" fontId="28" fillId="4" borderId="18" xfId="0" applyFont="1" applyFill="1" applyBorder="1" applyAlignment="1">
      <alignment horizontal="center" vertical="center" wrapText="1"/>
    </xf>
    <xf numFmtId="0" fontId="19" fillId="4" borderId="1" xfId="0" applyFont="1" applyFill="1" applyBorder="1">
      <alignment vertical="center"/>
    </xf>
    <xf numFmtId="0" fontId="15" fillId="4" borderId="1" xfId="0" applyFont="1" applyFill="1" applyBorder="1" applyAlignment="1">
      <alignment vertical="center" wrapText="1"/>
    </xf>
    <xf numFmtId="0" fontId="15" fillId="4" borderId="1" xfId="0"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0" fontId="29" fillId="4" borderId="1" xfId="0" applyFont="1" applyFill="1" applyBorder="1" applyAlignment="1">
      <alignment vertical="center" wrapText="1"/>
    </xf>
    <xf numFmtId="0" fontId="16" fillId="4" borderId="1" xfId="1" applyFont="1" applyFill="1" applyBorder="1" applyAlignment="1">
      <alignment vertical="center" wrapText="1"/>
    </xf>
    <xf numFmtId="0" fontId="19" fillId="4" borderId="1" xfId="0" applyFont="1" applyFill="1" applyBorder="1" applyAlignment="1">
      <alignment horizontal="center" vertical="center"/>
    </xf>
    <xf numFmtId="9" fontId="19" fillId="4" borderId="1" xfId="0" applyNumberFormat="1" applyFont="1" applyFill="1" applyBorder="1" applyAlignment="1">
      <alignment horizontal="center" vertical="center" wrapText="1"/>
    </xf>
    <xf numFmtId="3" fontId="19" fillId="4" borderId="1" xfId="0" applyNumberFormat="1" applyFont="1" applyFill="1" applyBorder="1" applyAlignment="1">
      <alignment vertical="center" wrapText="1"/>
    </xf>
    <xf numFmtId="9" fontId="19" fillId="4" borderId="1" xfId="0" applyNumberFormat="1" applyFont="1" applyFill="1" applyBorder="1" applyAlignment="1">
      <alignment horizontal="center" vertical="center"/>
    </xf>
    <xf numFmtId="0" fontId="19" fillId="4" borderId="14"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8" fillId="4" borderId="1" xfId="1" applyFont="1" applyFill="1" applyBorder="1" applyAlignment="1">
      <alignment vertical="center" wrapText="1"/>
    </xf>
    <xf numFmtId="0" fontId="18" fillId="4" borderId="1" xfId="0" applyFont="1" applyFill="1" applyBorder="1" applyAlignment="1">
      <alignment horizontal="left" vertical="center" wrapText="1"/>
    </xf>
    <xf numFmtId="0" fontId="19" fillId="4" borderId="26" xfId="0" applyFont="1" applyFill="1" applyBorder="1" applyAlignment="1">
      <alignment horizontal="left" vertical="center" wrapText="1"/>
    </xf>
    <xf numFmtId="9" fontId="19" fillId="4" borderId="1" xfId="5" applyFont="1" applyFill="1" applyBorder="1" applyAlignment="1">
      <alignment horizontal="left" vertical="center" wrapText="1"/>
    </xf>
    <xf numFmtId="0" fontId="19" fillId="4" borderId="2" xfId="0" applyFont="1" applyFill="1" applyBorder="1" applyAlignment="1">
      <alignment vertical="center" wrapText="1"/>
    </xf>
    <xf numFmtId="9" fontId="15" fillId="4" borderId="1" xfId="0" applyNumberFormat="1" applyFont="1" applyFill="1" applyBorder="1" applyAlignment="1">
      <alignment horizontal="left" vertical="center" wrapText="1"/>
    </xf>
    <xf numFmtId="3" fontId="16" fillId="4" borderId="2" xfId="1" applyNumberFormat="1" applyFont="1" applyFill="1" applyBorder="1" applyAlignment="1">
      <alignment horizontal="left" vertical="center" wrapText="1"/>
    </xf>
    <xf numFmtId="0" fontId="19" fillId="4" borderId="1" xfId="0" applyFont="1" applyFill="1" applyBorder="1" applyAlignment="1">
      <alignment horizontal="left" vertical="center"/>
    </xf>
    <xf numFmtId="9" fontId="15" fillId="4" borderId="1" xfId="0" applyNumberFormat="1" applyFont="1" applyFill="1" applyBorder="1" applyAlignment="1">
      <alignment horizontal="left" vertical="center"/>
    </xf>
    <xf numFmtId="0" fontId="16" fillId="4" borderId="2" xfId="1" applyFont="1" applyFill="1" applyBorder="1" applyAlignment="1">
      <alignment horizontal="left" vertical="center" wrapText="1"/>
    </xf>
    <xf numFmtId="0" fontId="19" fillId="4" borderId="8" xfId="0" applyFont="1" applyFill="1" applyBorder="1" applyAlignment="1">
      <alignment horizontal="left" vertical="center" wrapText="1"/>
    </xf>
    <xf numFmtId="0" fontId="30" fillId="4" borderId="2" xfId="1" applyFont="1" applyFill="1" applyBorder="1" applyAlignment="1">
      <alignment horizontal="left"/>
    </xf>
    <xf numFmtId="0" fontId="29" fillId="4"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3" fillId="4" borderId="1" xfId="0" applyFont="1" applyFill="1" applyBorder="1">
      <alignment vertical="center"/>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3" fontId="19" fillId="4" borderId="1" xfId="0" applyNumberFormat="1" applyFont="1" applyFill="1" applyBorder="1" applyAlignment="1">
      <alignment horizontal="left" vertical="center" wrapText="1"/>
    </xf>
    <xf numFmtId="0" fontId="16" fillId="4" borderId="1" xfId="1"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6" fillId="4" borderId="13" xfId="1" applyFont="1" applyFill="1" applyBorder="1" applyAlignment="1">
      <alignment horizontal="center" vertical="center" wrapText="1"/>
    </xf>
    <xf numFmtId="9" fontId="15" fillId="4" borderId="1" xfId="5" applyFont="1" applyFill="1" applyBorder="1" applyAlignment="1">
      <alignment horizontal="left" vertical="center" wrapText="1"/>
    </xf>
    <xf numFmtId="0" fontId="19" fillId="8" borderId="1" xfId="0" applyFont="1" applyFill="1" applyBorder="1" applyAlignment="1">
      <alignment vertical="center" wrapText="1"/>
    </xf>
    <xf numFmtId="0" fontId="19" fillId="8" borderId="1" xfId="0" applyFont="1" applyFill="1" applyBorder="1" applyAlignment="1">
      <alignment horizontal="left" vertical="center" wrapText="1"/>
    </xf>
    <xf numFmtId="0" fontId="15" fillId="0" borderId="0" xfId="0" applyFont="1" applyAlignment="1">
      <alignment vertical="center" wrapText="1"/>
    </xf>
    <xf numFmtId="10" fontId="19" fillId="4" borderId="1" xfId="0" applyNumberFormat="1" applyFont="1" applyFill="1" applyBorder="1" applyAlignment="1">
      <alignment horizontal="left" vertical="center"/>
    </xf>
    <xf numFmtId="0" fontId="24" fillId="4" borderId="1" xfId="1" applyFont="1" applyFill="1" applyBorder="1" applyAlignment="1">
      <alignment vertical="center" wrapText="1"/>
    </xf>
    <xf numFmtId="9" fontId="19" fillId="4" borderId="1" xfId="0" applyNumberFormat="1" applyFont="1" applyFill="1" applyBorder="1" applyAlignment="1">
      <alignment horizontal="left" vertical="center" wrapText="1"/>
    </xf>
    <xf numFmtId="0" fontId="32" fillId="4" borderId="1" xfId="2" applyFont="1" applyFill="1" applyBorder="1" applyAlignment="1">
      <alignment vertical="center" wrapText="1"/>
    </xf>
    <xf numFmtId="0" fontId="28" fillId="4" borderId="1" xfId="2" applyFont="1" applyFill="1" applyBorder="1" applyAlignment="1">
      <alignment vertical="center" wrapText="1"/>
    </xf>
    <xf numFmtId="0" fontId="19" fillId="4" borderId="29" xfId="0" applyFont="1" applyFill="1" applyBorder="1" applyAlignment="1">
      <alignment horizontal="left" vertical="center"/>
    </xf>
    <xf numFmtId="0" fontId="19" fillId="4" borderId="13" xfId="0" applyFont="1" applyFill="1" applyBorder="1" applyAlignment="1">
      <alignment horizontal="left" vertical="center" wrapText="1"/>
    </xf>
    <xf numFmtId="1" fontId="19" fillId="4" borderId="18" xfId="0" applyNumberFormat="1" applyFont="1" applyFill="1" applyBorder="1" applyAlignment="1">
      <alignment horizontal="left" vertical="center"/>
    </xf>
    <xf numFmtId="0" fontId="19" fillId="4" borderId="17" xfId="0" applyFont="1" applyFill="1" applyBorder="1" applyAlignment="1">
      <alignment horizontal="left" vertical="center"/>
    </xf>
    <xf numFmtId="0" fontId="19" fillId="0" borderId="0" xfId="0" applyFont="1" applyAlignment="1">
      <alignment vertical="center" wrapText="1"/>
    </xf>
    <xf numFmtId="0" fontId="19" fillId="4" borderId="41" xfId="0" applyFont="1" applyFill="1" applyBorder="1" applyAlignment="1">
      <alignment horizontal="center" vertical="center" wrapText="1"/>
    </xf>
    <xf numFmtId="0" fontId="19" fillId="4" borderId="19" xfId="0" applyFont="1" applyFill="1" applyBorder="1" applyAlignment="1">
      <alignment horizontal="left" vertical="center" wrapText="1"/>
    </xf>
    <xf numFmtId="0" fontId="19" fillId="4" borderId="19" xfId="0" applyFont="1" applyFill="1" applyBorder="1" applyAlignment="1">
      <alignment horizontal="left" vertical="center"/>
    </xf>
    <xf numFmtId="0" fontId="28" fillId="4" borderId="14" xfId="1" applyFont="1" applyFill="1" applyBorder="1" applyAlignment="1">
      <alignment vertical="center" wrapText="1"/>
    </xf>
    <xf numFmtId="0" fontId="19" fillId="4" borderId="12" xfId="0" applyFont="1" applyFill="1" applyBorder="1" applyAlignment="1">
      <alignment horizontal="left" vertical="center"/>
    </xf>
    <xf numFmtId="0" fontId="19" fillId="4" borderId="4" xfId="0" applyFont="1" applyFill="1" applyBorder="1" applyAlignment="1">
      <alignment horizontal="left" vertical="center"/>
    </xf>
    <xf numFmtId="10" fontId="19" fillId="4" borderId="1" xfId="0" applyNumberFormat="1" applyFont="1" applyFill="1" applyBorder="1" applyAlignment="1">
      <alignment horizontal="left" vertical="center" wrapText="1"/>
    </xf>
    <xf numFmtId="49" fontId="19" fillId="4" borderId="1" xfId="0" applyNumberFormat="1" applyFont="1" applyFill="1" applyBorder="1" applyAlignment="1">
      <alignment horizontal="left" vertical="center" wrapText="1"/>
    </xf>
    <xf numFmtId="49" fontId="16" fillId="4" borderId="1" xfId="1" applyNumberFormat="1" applyFont="1" applyFill="1" applyBorder="1" applyAlignment="1">
      <alignment horizontal="center" vertical="center" wrapText="1"/>
    </xf>
    <xf numFmtId="164" fontId="19" fillId="4" borderId="1" xfId="0" applyNumberFormat="1" applyFont="1" applyFill="1" applyBorder="1" applyAlignment="1">
      <alignment horizontal="left" vertical="center" wrapText="1"/>
    </xf>
    <xf numFmtId="3" fontId="15" fillId="4" borderId="1" xfId="0" applyNumberFormat="1" applyFont="1" applyFill="1" applyBorder="1" applyAlignment="1">
      <alignment horizontal="left" vertical="center" wrapText="1"/>
    </xf>
    <xf numFmtId="3" fontId="15" fillId="4" borderId="1" xfId="0" applyNumberFormat="1" applyFont="1" applyFill="1" applyBorder="1" applyAlignment="1">
      <alignment horizontal="left" vertical="center"/>
    </xf>
    <xf numFmtId="0" fontId="15" fillId="4" borderId="13" xfId="0" applyFont="1" applyFill="1" applyBorder="1" applyAlignment="1">
      <alignment horizontal="left" vertical="center" wrapText="1"/>
    </xf>
    <xf numFmtId="164" fontId="15" fillId="4" borderId="1" xfId="0" applyNumberFormat="1" applyFont="1" applyFill="1" applyBorder="1" applyAlignment="1">
      <alignment horizontal="left" vertical="center" wrapText="1"/>
    </xf>
    <xf numFmtId="164" fontId="15" fillId="4" borderId="1" xfId="0" applyNumberFormat="1" applyFont="1" applyFill="1" applyBorder="1" applyAlignment="1">
      <alignment horizontal="left" vertical="center"/>
    </xf>
    <xf numFmtId="49" fontId="15" fillId="4" borderId="1" xfId="0" applyNumberFormat="1" applyFont="1" applyFill="1" applyBorder="1" applyAlignment="1">
      <alignment horizontal="left" vertical="center" wrapText="1"/>
    </xf>
    <xf numFmtId="0" fontId="16" fillId="4" borderId="0" xfId="1" applyFont="1" applyFill="1" applyAlignment="1">
      <alignment vertical="center" wrapText="1"/>
    </xf>
    <xf numFmtId="164" fontId="15" fillId="4" borderId="0" xfId="0" applyNumberFormat="1" applyFont="1" applyFill="1" applyAlignment="1">
      <alignment horizontal="left" vertical="center"/>
    </xf>
    <xf numFmtId="0" fontId="15" fillId="4" borderId="14" xfId="0" applyFont="1" applyFill="1" applyBorder="1" applyAlignment="1">
      <alignment horizontal="left" vertical="center" wrapText="1"/>
    </xf>
    <xf numFmtId="49" fontId="15" fillId="4" borderId="14" xfId="0" applyNumberFormat="1" applyFont="1" applyFill="1" applyBorder="1" applyAlignment="1">
      <alignment horizontal="left" vertical="center" wrapText="1"/>
    </xf>
    <xf numFmtId="0" fontId="16" fillId="4" borderId="14" xfId="1" applyFont="1" applyFill="1" applyBorder="1" applyAlignment="1">
      <alignment horizontal="center" vertical="center" wrapText="1"/>
    </xf>
    <xf numFmtId="0" fontId="22" fillId="4" borderId="1" xfId="8" applyFont="1" applyFill="1" applyBorder="1" applyAlignment="1">
      <alignment horizontal="left" vertical="center" wrapText="1"/>
    </xf>
    <xf numFmtId="0" fontId="18" fillId="4" borderId="6" xfId="0" applyFont="1" applyFill="1" applyBorder="1" applyAlignment="1">
      <alignment horizontal="center" vertical="center" wrapText="1"/>
    </xf>
    <xf numFmtId="0" fontId="23" fillId="4" borderId="1" xfId="0" applyFont="1" applyFill="1" applyBorder="1" applyAlignment="1">
      <alignment vertical="center"/>
    </xf>
    <xf numFmtId="3" fontId="23" fillId="4" borderId="1" xfId="0" applyNumberFormat="1" applyFont="1" applyFill="1" applyBorder="1" applyAlignment="1">
      <alignment vertical="center"/>
    </xf>
    <xf numFmtId="0" fontId="35" fillId="4" borderId="1" xfId="6" applyFont="1" applyFill="1" applyBorder="1" applyAlignment="1">
      <alignment horizontal="left" vertical="center" wrapText="1"/>
    </xf>
    <xf numFmtId="0" fontId="15" fillId="4" borderId="1" xfId="0" applyFont="1" applyFill="1" applyBorder="1" applyAlignment="1">
      <alignment vertical="center"/>
    </xf>
    <xf numFmtId="3" fontId="15" fillId="4" borderId="1" xfId="0" applyNumberFormat="1" applyFont="1" applyFill="1" applyBorder="1" applyAlignment="1">
      <alignment vertical="center" wrapText="1"/>
    </xf>
    <xf numFmtId="3" fontId="15" fillId="4" borderId="1" xfId="0" applyNumberFormat="1" applyFont="1" applyFill="1" applyBorder="1" applyAlignment="1">
      <alignment vertical="center"/>
    </xf>
    <xf numFmtId="3" fontId="23" fillId="4" borderId="1" xfId="0" applyNumberFormat="1" applyFont="1" applyFill="1" applyBorder="1" applyAlignment="1">
      <alignment vertical="center" wrapText="1"/>
    </xf>
    <xf numFmtId="0" fontId="19" fillId="5" borderId="0" xfId="0" applyFont="1" applyFill="1" applyBorder="1" applyAlignment="1">
      <alignment vertical="center" wrapText="1"/>
    </xf>
    <xf numFmtId="0" fontId="19" fillId="5" borderId="0" xfId="1" applyFont="1" applyFill="1" applyBorder="1" applyAlignment="1">
      <alignment horizontal="left" vertical="center" wrapText="1"/>
    </xf>
    <xf numFmtId="0" fontId="23" fillId="4" borderId="1" xfId="0" applyFont="1" applyFill="1" applyBorder="1" applyAlignment="1">
      <alignment vertical="center" wrapText="1"/>
    </xf>
    <xf numFmtId="0" fontId="19" fillId="7" borderId="0"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0" borderId="0" xfId="0" applyFont="1">
      <alignment vertical="center"/>
    </xf>
    <xf numFmtId="0" fontId="23" fillId="5" borderId="0" xfId="0" applyFont="1" applyFill="1" applyAlignment="1">
      <alignment vertical="center"/>
    </xf>
    <xf numFmtId="0" fontId="23" fillId="5" borderId="0" xfId="0" applyFont="1" applyFill="1" applyAlignment="1">
      <alignment horizontal="center" vertical="center"/>
    </xf>
    <xf numFmtId="0" fontId="15" fillId="0" borderId="0" xfId="0" applyFont="1">
      <alignment vertical="center"/>
    </xf>
    <xf numFmtId="17" fontId="19" fillId="4" borderId="16" xfId="0" applyNumberFormat="1" applyFont="1" applyFill="1" applyBorder="1" applyAlignment="1">
      <alignment horizontal="left" vertical="center" wrapText="1"/>
    </xf>
    <xf numFmtId="0" fontId="28" fillId="4" borderId="16" xfId="0" applyFont="1" applyFill="1" applyBorder="1" applyAlignment="1">
      <alignment horizontal="center" vertical="center" wrapText="1"/>
    </xf>
    <xf numFmtId="17" fontId="19" fillId="4" borderId="18" xfId="0" applyNumberFormat="1" applyFont="1" applyFill="1" applyBorder="1" applyAlignment="1">
      <alignment horizontal="left" vertical="center" wrapText="1"/>
    </xf>
    <xf numFmtId="0" fontId="19" fillId="4" borderId="18"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21" xfId="0" applyFont="1" applyFill="1" applyBorder="1" applyAlignment="1">
      <alignment horizontal="left" vertical="center" wrapText="1"/>
    </xf>
    <xf numFmtId="17" fontId="19" fillId="4" borderId="1" xfId="0" applyNumberFormat="1" applyFont="1" applyFill="1" applyBorder="1" applyAlignment="1">
      <alignment horizontal="left" vertical="center" wrapText="1"/>
    </xf>
    <xf numFmtId="0" fontId="18" fillId="2" borderId="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28" fillId="8" borderId="1" xfId="1" applyFont="1" applyFill="1" applyBorder="1" applyAlignment="1">
      <alignment vertical="center" wrapText="1"/>
    </xf>
    <xf numFmtId="0" fontId="21" fillId="8" borderId="1" xfId="1" applyFont="1" applyFill="1" applyBorder="1" applyAlignment="1">
      <alignment horizontal="left" vertical="center" wrapText="1"/>
    </xf>
    <xf numFmtId="0" fontId="16" fillId="8" borderId="1" xfId="1" applyFont="1" applyFill="1" applyBorder="1" applyAlignment="1">
      <alignment horizontal="left" vertical="center" wrapText="1"/>
    </xf>
    <xf numFmtId="0" fontId="19" fillId="4" borderId="7"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38" fillId="8" borderId="1" xfId="1"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13" xfId="1" applyFont="1" applyFill="1" applyBorder="1" applyAlignment="1">
      <alignment horizontal="left" vertical="center" wrapText="1"/>
    </xf>
    <xf numFmtId="14" fontId="39" fillId="4" borderId="0" xfId="0" applyNumberFormat="1" applyFont="1" applyFill="1">
      <alignment vertical="center"/>
    </xf>
    <xf numFmtId="14" fontId="19" fillId="4" borderId="1" xfId="0" applyNumberFormat="1" applyFont="1" applyFill="1" applyBorder="1" applyAlignment="1">
      <alignment vertical="center" wrapText="1"/>
    </xf>
    <xf numFmtId="14" fontId="19" fillId="4" borderId="1" xfId="0" applyNumberFormat="1" applyFont="1" applyFill="1" applyBorder="1" applyAlignment="1">
      <alignment horizontal="left" vertical="center" wrapText="1"/>
    </xf>
    <xf numFmtId="0" fontId="19" fillId="4" borderId="14" xfId="0" applyFont="1" applyFill="1" applyBorder="1" applyAlignment="1">
      <alignment horizontal="left" vertical="center"/>
    </xf>
    <xf numFmtId="14" fontId="19" fillId="4" borderId="14" xfId="0" applyNumberFormat="1" applyFont="1" applyFill="1" applyBorder="1" applyAlignment="1">
      <alignment horizontal="left" vertical="center"/>
    </xf>
    <xf numFmtId="14" fontId="19" fillId="4" borderId="1" xfId="0" applyNumberFormat="1" applyFont="1" applyFill="1" applyBorder="1" applyAlignment="1">
      <alignment horizontal="left" vertical="center"/>
    </xf>
    <xf numFmtId="0" fontId="19" fillId="4" borderId="14" xfId="0" applyFont="1" applyFill="1" applyBorder="1" applyAlignment="1">
      <alignment vertical="center" wrapText="1"/>
    </xf>
    <xf numFmtId="0" fontId="37" fillId="6" borderId="1" xfId="0" applyFont="1" applyFill="1" applyBorder="1" applyAlignment="1">
      <alignment horizontal="left" vertical="center" wrapText="1"/>
    </xf>
    <xf numFmtId="10" fontId="1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14" fontId="15" fillId="4" borderId="1" xfId="0" applyNumberFormat="1" applyFont="1" applyFill="1" applyBorder="1">
      <alignment vertical="center"/>
    </xf>
    <xf numFmtId="3" fontId="15" fillId="4" borderId="1" xfId="0" applyNumberFormat="1" applyFont="1" applyFill="1" applyBorder="1" applyAlignment="1">
      <alignment horizontal="center" vertical="center"/>
    </xf>
    <xf numFmtId="0" fontId="15" fillId="4" borderId="1" xfId="0" applyFont="1" applyFill="1" applyBorder="1">
      <alignment vertical="center"/>
    </xf>
    <xf numFmtId="0" fontId="28" fillId="4" borderId="14" xfId="1" applyFont="1" applyFill="1" applyBorder="1" applyAlignment="1">
      <alignment horizontal="left" vertical="center" wrapText="1"/>
    </xf>
    <xf numFmtId="14" fontId="15" fillId="4" borderId="1" xfId="0" applyNumberFormat="1" applyFont="1" applyFill="1" applyBorder="1" applyAlignment="1">
      <alignment horizontal="left" vertical="center"/>
    </xf>
    <xf numFmtId="0" fontId="15" fillId="4" borderId="2" xfId="0" applyFont="1" applyFill="1" applyBorder="1" applyAlignment="1">
      <alignment horizontal="left" vertical="center"/>
    </xf>
    <xf numFmtId="0" fontId="15" fillId="4" borderId="7" xfId="0" applyFont="1" applyFill="1" applyBorder="1" applyAlignment="1">
      <alignment horizontal="left" vertical="center"/>
    </xf>
    <xf numFmtId="0" fontId="15" fillId="4" borderId="3" xfId="0" applyFont="1" applyFill="1" applyBorder="1" applyAlignment="1">
      <alignment horizontal="left" vertical="center"/>
    </xf>
    <xf numFmtId="0" fontId="15" fillId="4" borderId="14" xfId="0" applyFont="1" applyFill="1" applyBorder="1" applyAlignment="1">
      <alignment horizontal="left" vertical="center"/>
    </xf>
    <xf numFmtId="14" fontId="15" fillId="4" borderId="14" xfId="0" applyNumberFormat="1" applyFont="1" applyFill="1" applyBorder="1" applyAlignment="1">
      <alignment horizontal="left" vertical="center"/>
    </xf>
    <xf numFmtId="14" fontId="15" fillId="4"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0" fontId="19" fillId="6" borderId="1" xfId="0" applyFont="1" applyFill="1" applyBorder="1" applyAlignment="1">
      <alignment vertical="center" wrapText="1"/>
    </xf>
    <xf numFmtId="9" fontId="19" fillId="6" borderId="1" xfId="5" applyFont="1" applyFill="1" applyBorder="1" applyAlignment="1">
      <alignment horizontal="left" vertical="center" wrapText="1"/>
    </xf>
    <xf numFmtId="0" fontId="21" fillId="6" borderId="1" xfId="1" applyFont="1" applyFill="1" applyBorder="1" applyAlignment="1">
      <alignment vertical="center" wrapText="1"/>
    </xf>
    <xf numFmtId="0" fontId="15" fillId="4" borderId="0" xfId="0" applyFont="1" applyFill="1" applyAlignment="1">
      <alignment vertical="center" wrapText="1"/>
    </xf>
    <xf numFmtId="41" fontId="19" fillId="6" borderId="1" xfId="4" applyFont="1" applyFill="1" applyBorder="1" applyAlignment="1">
      <alignment horizontal="left" vertical="center" wrapText="1"/>
    </xf>
    <xf numFmtId="0" fontId="16" fillId="6" borderId="1" xfId="1" applyFont="1" applyFill="1" applyBorder="1" applyAlignment="1">
      <alignment vertical="center" wrapText="1"/>
    </xf>
    <xf numFmtId="0" fontId="31" fillId="4" borderId="0" xfId="0" applyFont="1" applyFill="1" applyAlignment="1">
      <alignment vertical="center" wrapText="1"/>
    </xf>
    <xf numFmtId="0" fontId="32" fillId="4" borderId="0" xfId="2" applyFont="1" applyFill="1" applyAlignment="1">
      <alignment vertical="center" wrapText="1"/>
    </xf>
    <xf numFmtId="0" fontId="33" fillId="4" borderId="0" xfId="0" applyFont="1" applyFill="1">
      <alignment vertical="center"/>
    </xf>
    <xf numFmtId="0" fontId="19" fillId="4" borderId="0" xfId="0" applyFont="1" applyFill="1" applyAlignment="1">
      <alignment vertical="center" wrapText="1"/>
    </xf>
    <xf numFmtId="0" fontId="28" fillId="4" borderId="16" xfId="0" applyFont="1" applyFill="1" applyBorder="1" applyAlignment="1">
      <alignment horizontal="left" vertical="center"/>
    </xf>
    <xf numFmtId="0" fontId="19" fillId="4" borderId="16" xfId="0" applyFont="1" applyFill="1" applyBorder="1" applyAlignment="1">
      <alignment horizontal="left" vertical="center"/>
    </xf>
    <xf numFmtId="0" fontId="28" fillId="4" borderId="16" xfId="1" applyFont="1" applyFill="1" applyBorder="1" applyAlignment="1">
      <alignment horizontal="left" vertical="center"/>
    </xf>
    <xf numFmtId="0" fontId="19" fillId="4" borderId="9" xfId="0" applyFont="1" applyFill="1" applyBorder="1" applyAlignment="1">
      <alignment horizontal="left" vertical="center" wrapText="1"/>
    </xf>
    <xf numFmtId="0" fontId="19" fillId="4" borderId="1" xfId="0" applyFont="1" applyFill="1" applyBorder="1" applyAlignment="1">
      <alignment horizontal="left" vertical="top" wrapText="1"/>
    </xf>
    <xf numFmtId="0" fontId="18" fillId="0" borderId="0" xfId="0" applyFont="1" applyFill="1" applyBorder="1" applyAlignment="1">
      <alignment vertical="center" wrapText="1"/>
    </xf>
    <xf numFmtId="0" fontId="18" fillId="4" borderId="6" xfId="0" applyFont="1" applyFill="1" applyBorder="1" applyAlignment="1">
      <alignment vertical="center" wrapText="1"/>
    </xf>
    <xf numFmtId="0" fontId="19" fillId="4" borderId="1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2" borderId="1" xfId="0" applyFont="1" applyFill="1" applyBorder="1" applyAlignment="1">
      <alignment horizontal="justify" vertical="top" wrapText="1"/>
    </xf>
    <xf numFmtId="0" fontId="16" fillId="4" borderId="14" xfId="1"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left" vertical="center" wrapText="1"/>
    </xf>
    <xf numFmtId="0" fontId="19" fillId="4" borderId="1" xfId="0" applyFont="1" applyFill="1" applyBorder="1" applyAlignment="1">
      <alignment horizontal="left" vertical="center" wrapText="1"/>
    </xf>
    <xf numFmtId="0" fontId="16" fillId="4" borderId="2" xfId="1" applyFont="1" applyFill="1" applyBorder="1" applyAlignment="1">
      <alignment horizontal="left" vertical="center" wrapText="1"/>
    </xf>
    <xf numFmtId="0" fontId="16" fillId="4" borderId="1" xfId="1"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left" vertical="center" wrapText="1"/>
    </xf>
    <xf numFmtId="0" fontId="19" fillId="4" borderId="1" xfId="0" applyFont="1" applyFill="1" applyBorder="1" applyAlignment="1">
      <alignment vertical="center" wrapText="1"/>
    </xf>
    <xf numFmtId="0" fontId="16" fillId="4" borderId="2" xfId="1" applyFont="1" applyFill="1" applyBorder="1" applyAlignment="1">
      <alignment vertical="center" wrapText="1"/>
    </xf>
    <xf numFmtId="0" fontId="19" fillId="8" borderId="1"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34" fillId="3" borderId="2"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3" xfId="0" applyFont="1" applyFill="1" applyBorder="1" applyAlignment="1">
      <alignment horizontal="center" vertical="center"/>
    </xf>
    <xf numFmtId="0" fontId="15" fillId="4" borderId="1" xfId="0" applyFont="1" applyFill="1" applyBorder="1" applyAlignment="1">
      <alignment horizontal="left" vertical="center" wrapText="1"/>
    </xf>
    <xf numFmtId="0" fontId="18" fillId="2" borderId="2"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 xfId="0" applyFont="1" applyFill="1" applyBorder="1" applyAlignment="1">
      <alignment horizontal="center" vertical="center"/>
    </xf>
    <xf numFmtId="0" fontId="19" fillId="4" borderId="1" xfId="0" applyFont="1" applyFill="1" applyBorder="1" applyAlignment="1">
      <alignment horizontal="left" vertical="center" wrapText="1"/>
    </xf>
    <xf numFmtId="0" fontId="18" fillId="4" borderId="2"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9" fillId="4" borderId="33"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9" fillId="4" borderId="34"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9" fillId="4" borderId="2" xfId="0" applyFont="1" applyFill="1" applyBorder="1" applyAlignment="1">
      <alignment horizontal="center" vertical="center" wrapText="1"/>
    </xf>
    <xf numFmtId="0" fontId="19" fillId="8" borderId="2" xfId="0" applyFont="1" applyFill="1" applyBorder="1" applyAlignment="1">
      <alignment vertical="center" wrapText="1"/>
    </xf>
    <xf numFmtId="0" fontId="19" fillId="8" borderId="7" xfId="0" applyFont="1" applyFill="1" applyBorder="1" applyAlignment="1">
      <alignment vertical="center" wrapText="1"/>
    </xf>
    <xf numFmtId="0" fontId="19" fillId="8" borderId="3" xfId="0" applyFont="1" applyFill="1" applyBorder="1" applyAlignment="1">
      <alignment vertical="center" wrapText="1"/>
    </xf>
    <xf numFmtId="49" fontId="15" fillId="4" borderId="14" xfId="0" applyNumberFormat="1" applyFont="1" applyFill="1" applyBorder="1" applyAlignment="1">
      <alignment horizontal="left" vertical="center" wrapText="1"/>
    </xf>
    <xf numFmtId="49" fontId="15" fillId="4" borderId="13" xfId="0" applyNumberFormat="1" applyFont="1" applyFill="1" applyBorder="1" applyAlignment="1">
      <alignment horizontal="left" vertical="center" wrapText="1"/>
    </xf>
    <xf numFmtId="0" fontId="16" fillId="4" borderId="14" xfId="1" applyFont="1" applyFill="1" applyBorder="1" applyAlignment="1">
      <alignment horizontal="center" vertical="center" wrapText="1"/>
    </xf>
    <xf numFmtId="0" fontId="16" fillId="4" borderId="13" xfId="1" applyFont="1" applyFill="1" applyBorder="1" applyAlignment="1">
      <alignment horizontal="center" vertical="center" wrapText="1"/>
    </xf>
    <xf numFmtId="0" fontId="19" fillId="4" borderId="35"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19" fillId="4" borderId="25" xfId="0" applyFont="1" applyFill="1" applyBorder="1" applyAlignment="1">
      <alignment horizontal="left" vertical="center"/>
    </xf>
    <xf numFmtId="0" fontId="19" fillId="4" borderId="19" xfId="0" applyFont="1" applyFill="1" applyBorder="1" applyAlignment="1">
      <alignment horizontal="left" vertical="center" wrapText="1"/>
    </xf>
    <xf numFmtId="0" fontId="19" fillId="4" borderId="20" xfId="0" applyFont="1" applyFill="1" applyBorder="1" applyAlignment="1">
      <alignment horizontal="left" vertical="center"/>
    </xf>
    <xf numFmtId="0" fontId="19" fillId="4" borderId="25" xfId="0" applyFont="1" applyFill="1" applyBorder="1" applyAlignment="1">
      <alignment horizontal="left" vertical="center" wrapText="1"/>
    </xf>
    <xf numFmtId="0" fontId="19" fillId="4" borderId="14" xfId="0" applyFont="1" applyFill="1" applyBorder="1" applyAlignment="1">
      <alignment horizontal="left" vertical="center" wrapText="1"/>
    </xf>
    <xf numFmtId="0" fontId="19" fillId="4" borderId="14" xfId="1"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3" borderId="11"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5" fillId="4" borderId="2" xfId="0" applyFont="1" applyFill="1" applyBorder="1" applyAlignment="1">
      <alignment horizontal="left" vertical="center"/>
    </xf>
    <xf numFmtId="0" fontId="15" fillId="4" borderId="7" xfId="0" applyFont="1" applyFill="1" applyBorder="1" applyAlignment="1">
      <alignment horizontal="left" vertical="center"/>
    </xf>
    <xf numFmtId="0" fontId="15" fillId="4" borderId="3" xfId="0" applyFont="1" applyFill="1" applyBorder="1" applyAlignment="1">
      <alignment horizontal="left" vertical="center"/>
    </xf>
    <xf numFmtId="0" fontId="16" fillId="4" borderId="2" xfId="1" applyFont="1" applyFill="1" applyBorder="1" applyAlignment="1">
      <alignment horizontal="center" vertical="center" wrapText="1"/>
    </xf>
    <xf numFmtId="0" fontId="23" fillId="4" borderId="3"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16" fillId="4" borderId="1" xfId="1" applyFont="1" applyFill="1" applyBorder="1" applyAlignment="1">
      <alignment horizontal="center"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4" borderId="14" xfId="0" applyFont="1" applyFill="1" applyBorder="1" applyAlignment="1">
      <alignment horizontal="left" vertical="center"/>
    </xf>
    <xf numFmtId="0" fontId="19" fillId="4" borderId="15"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6" fillId="4" borderId="2" xfId="1" applyFont="1" applyFill="1" applyBorder="1" applyAlignment="1">
      <alignment vertical="center" wrapText="1"/>
    </xf>
    <xf numFmtId="0" fontId="19" fillId="4" borderId="3" xfId="1" applyFont="1" applyFill="1" applyBorder="1" applyAlignment="1">
      <alignment vertical="center" wrapText="1"/>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1" xfId="0" applyFont="1" applyFill="1" applyBorder="1" applyAlignment="1">
      <alignment horizontal="left" vertical="center" wrapText="1"/>
    </xf>
    <xf numFmtId="0" fontId="15" fillId="4" borderId="1" xfId="0" applyFont="1" applyFill="1" applyBorder="1" applyAlignment="1">
      <alignment horizontal="left" vertical="center"/>
    </xf>
    <xf numFmtId="0" fontId="15" fillId="4" borderId="7" xfId="0" applyFont="1" applyFill="1" applyBorder="1" applyAlignment="1">
      <alignment horizontal="left" vertical="center" wrapText="1"/>
    </xf>
    <xf numFmtId="0" fontId="16" fillId="4" borderId="2" xfId="1" applyFont="1" applyFill="1" applyBorder="1" applyAlignment="1">
      <alignment horizontal="left" vertical="center" wrapText="1"/>
    </xf>
    <xf numFmtId="0" fontId="23" fillId="4" borderId="3" xfId="0" applyFont="1" applyFill="1" applyBorder="1" applyAlignment="1">
      <alignment horizontal="left" vertical="center" wrapText="1"/>
    </xf>
    <xf numFmtId="0" fontId="18" fillId="3" borderId="2"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3" fillId="3" borderId="1"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4" borderId="13"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18" fillId="4" borderId="1" xfId="0" applyFont="1" applyFill="1" applyBorder="1" applyAlignment="1">
      <alignment horizontal="center" vertical="center" wrapText="1"/>
    </xf>
    <xf numFmtId="0" fontId="19" fillId="8" borderId="14" xfId="0" applyFont="1" applyFill="1" applyBorder="1" applyAlignment="1">
      <alignment vertical="center" wrapText="1"/>
    </xf>
    <xf numFmtId="0" fontId="19" fillId="8" borderId="13" xfId="0" applyFont="1" applyFill="1" applyBorder="1" applyAlignment="1">
      <alignment vertical="center" wrapText="1"/>
    </xf>
    <xf numFmtId="49" fontId="19" fillId="4" borderId="14" xfId="0" applyNumberFormat="1" applyFont="1" applyFill="1" applyBorder="1" applyAlignment="1">
      <alignment horizontal="left" vertical="center" wrapText="1"/>
    </xf>
    <xf numFmtId="49" fontId="19" fillId="4" borderId="13" xfId="0" applyNumberFormat="1" applyFont="1" applyFill="1" applyBorder="1" applyAlignment="1">
      <alignment horizontal="left" vertical="center" wrapText="1"/>
    </xf>
    <xf numFmtId="49" fontId="16" fillId="4" borderId="14" xfId="1" applyNumberFormat="1" applyFont="1" applyFill="1" applyBorder="1" applyAlignment="1">
      <alignment horizontal="center" vertical="center" wrapText="1"/>
    </xf>
    <xf numFmtId="49" fontId="16" fillId="4" borderId="13" xfId="1" applyNumberFormat="1" applyFont="1" applyFill="1" applyBorder="1" applyAlignment="1">
      <alignment horizontal="center" vertical="center" wrapText="1"/>
    </xf>
    <xf numFmtId="0" fontId="15" fillId="4" borderId="14"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8" fillId="2" borderId="2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9" fillId="4" borderId="41" xfId="0" applyFont="1" applyFill="1" applyBorder="1" applyAlignment="1">
      <alignment horizontal="left" vertical="center" wrapText="1"/>
    </xf>
    <xf numFmtId="0" fontId="19" fillId="4" borderId="43" xfId="0" applyFont="1" applyFill="1" applyBorder="1" applyAlignment="1">
      <alignment horizontal="left" vertical="center" wrapText="1"/>
    </xf>
    <xf numFmtId="1" fontId="19" fillId="4" borderId="42" xfId="0" applyNumberFormat="1" applyFont="1" applyFill="1" applyBorder="1" applyAlignment="1">
      <alignment horizontal="left" vertical="center"/>
    </xf>
    <xf numFmtId="1" fontId="19" fillId="4" borderId="44" xfId="0" applyNumberFormat="1" applyFont="1" applyFill="1" applyBorder="1" applyAlignment="1">
      <alignment horizontal="left" vertical="center"/>
    </xf>
    <xf numFmtId="0" fontId="19" fillId="4" borderId="37" xfId="2" applyFont="1" applyFill="1" applyBorder="1" applyAlignment="1">
      <alignment horizontal="center" vertical="center" wrapText="1"/>
    </xf>
    <xf numFmtId="0" fontId="18" fillId="4" borderId="45" xfId="0" applyFont="1" applyFill="1" applyBorder="1" applyAlignment="1">
      <alignment horizontal="center" vertical="center" wrapText="1"/>
    </xf>
    <xf numFmtId="9" fontId="19" fillId="4" borderId="1" xfId="5" applyFont="1" applyFill="1" applyBorder="1" applyAlignment="1">
      <alignment horizontal="center" vertical="center" wrapText="1"/>
    </xf>
    <xf numFmtId="0" fontId="15" fillId="4" borderId="14" xfId="0" applyFont="1" applyFill="1" applyBorder="1" applyAlignment="1">
      <alignment horizontal="center" vertical="center"/>
    </xf>
    <xf numFmtId="0" fontId="15" fillId="4" borderId="13" xfId="0" applyFont="1" applyFill="1" applyBorder="1" applyAlignment="1">
      <alignment horizontal="center" vertical="center"/>
    </xf>
    <xf numFmtId="0" fontId="19" fillId="4" borderId="1" xfId="0" applyFont="1" applyFill="1" applyBorder="1" applyAlignment="1">
      <alignment horizontal="left" vertical="top" wrapText="1"/>
    </xf>
    <xf numFmtId="0" fontId="16" fillId="4" borderId="1" xfId="1"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6"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0" xfId="0" applyFont="1" applyFill="1" applyBorder="1" applyAlignment="1">
      <alignment horizontal="center" vertical="center" wrapText="1"/>
    </xf>
    <xf numFmtId="9" fontId="15" fillId="4" borderId="2" xfId="0" applyNumberFormat="1" applyFont="1" applyFill="1" applyBorder="1" applyAlignment="1">
      <alignment horizontal="left" vertical="center" wrapText="1"/>
    </xf>
    <xf numFmtId="0" fontId="22" fillId="4" borderId="1" xfId="1" applyFont="1" applyFill="1" applyBorder="1" applyAlignment="1">
      <alignment horizontal="left" vertical="center" wrapText="1"/>
    </xf>
    <xf numFmtId="0" fontId="23" fillId="4"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40" fillId="4" borderId="1" xfId="1" applyFont="1" applyFill="1" applyBorder="1" applyAlignment="1">
      <alignment horizontal="left" vertical="center" wrapText="1"/>
    </xf>
    <xf numFmtId="0" fontId="18"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9" fillId="4" borderId="2" xfId="1"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8" fillId="2" borderId="8"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4" borderId="2" xfId="1" applyFont="1" applyFill="1" applyBorder="1" applyAlignment="1">
      <alignment horizontal="left" vertical="center" wrapText="1"/>
    </xf>
    <xf numFmtId="0" fontId="19" fillId="4" borderId="3" xfId="1" applyFont="1" applyFill="1" applyBorder="1" applyAlignment="1">
      <alignment horizontal="left" vertical="center" wrapText="1"/>
    </xf>
    <xf numFmtId="0" fontId="16" fillId="4" borderId="14" xfId="1" applyFont="1" applyFill="1" applyBorder="1" applyAlignment="1">
      <alignment horizontal="left" vertical="center" wrapText="1"/>
    </xf>
    <xf numFmtId="0" fontId="23" fillId="4" borderId="14" xfId="0" applyFont="1" applyFill="1" applyBorder="1" applyAlignment="1">
      <alignment horizontal="left" vertical="center" wrapText="1"/>
    </xf>
    <xf numFmtId="0" fontId="19" fillId="4" borderId="7"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9" fillId="4" borderId="6" xfId="1" applyFont="1" applyFill="1" applyBorder="1" applyAlignment="1">
      <alignment horizontal="center" vertical="center" wrapText="1"/>
    </xf>
    <xf numFmtId="0" fontId="18" fillId="3" borderId="1" xfId="0" applyFont="1" applyFill="1" applyBorder="1" applyAlignment="1">
      <alignment horizontal="center" vertical="top" wrapText="1"/>
    </xf>
    <xf numFmtId="0" fontId="19" fillId="4" borderId="1" xfId="1" applyFont="1" applyFill="1" applyBorder="1" applyAlignment="1">
      <alignment horizontal="left" vertical="center" wrapText="1"/>
    </xf>
    <xf numFmtId="0" fontId="16" fillId="4" borderId="3" xfId="1" applyFont="1" applyFill="1" applyBorder="1" applyAlignment="1">
      <alignment horizontal="left" vertical="center" wrapText="1"/>
    </xf>
    <xf numFmtId="0" fontId="16" fillId="4" borderId="1" xfId="1" applyFont="1" applyFill="1" applyBorder="1" applyAlignment="1">
      <alignment vertical="center" wrapText="1"/>
    </xf>
    <xf numFmtId="0" fontId="23" fillId="4" borderId="1" xfId="0" applyFont="1" applyFill="1" applyBorder="1" applyAlignment="1">
      <alignment vertical="center" wrapText="1"/>
    </xf>
    <xf numFmtId="0" fontId="19" fillId="4" borderId="2" xfId="0" applyFont="1" applyFill="1" applyBorder="1" applyAlignment="1">
      <alignment vertical="center" wrapText="1"/>
    </xf>
    <xf numFmtId="0" fontId="19" fillId="4" borderId="3" xfId="0" applyFont="1" applyFill="1" applyBorder="1" applyAlignment="1">
      <alignment vertical="center" wrapText="1"/>
    </xf>
    <xf numFmtId="0" fontId="19" fillId="4" borderId="11"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36" fillId="3" borderId="28" xfId="0" applyFont="1" applyFill="1" applyBorder="1" applyAlignment="1">
      <alignment horizontal="center" vertical="center" wrapText="1"/>
    </xf>
    <xf numFmtId="0" fontId="37" fillId="3" borderId="46" xfId="0" applyFont="1" applyFill="1" applyBorder="1" applyAlignment="1">
      <alignment horizontal="center" vertical="center" wrapText="1"/>
    </xf>
    <xf numFmtId="0" fontId="37" fillId="3" borderId="47" xfId="0" applyFont="1" applyFill="1" applyBorder="1" applyAlignment="1">
      <alignment horizontal="center" vertical="center" wrapText="1"/>
    </xf>
    <xf numFmtId="0" fontId="19" fillId="4" borderId="28" xfId="0" applyFont="1" applyFill="1" applyBorder="1" applyAlignment="1">
      <alignment horizontal="left" vertical="center" wrapText="1"/>
    </xf>
    <xf numFmtId="0" fontId="19" fillId="4" borderId="49" xfId="0" applyFont="1" applyFill="1" applyBorder="1" applyAlignment="1">
      <alignment horizontal="left" vertical="center" wrapText="1"/>
    </xf>
    <xf numFmtId="0" fontId="19" fillId="4" borderId="27" xfId="0" applyFont="1" applyFill="1" applyBorder="1" applyAlignment="1">
      <alignment horizontal="left" vertical="center"/>
    </xf>
    <xf numFmtId="0" fontId="19" fillId="4" borderId="50" xfId="0" applyFont="1" applyFill="1" applyBorder="1" applyAlignment="1">
      <alignment horizontal="left" vertical="center"/>
    </xf>
    <xf numFmtId="0" fontId="34" fillId="3" borderId="4" xfId="0" applyFont="1" applyFill="1" applyBorder="1" applyAlignment="1">
      <alignment horizontal="center" vertical="center"/>
    </xf>
    <xf numFmtId="0" fontId="19" fillId="4" borderId="29" xfId="0" applyFont="1" applyFill="1" applyBorder="1" applyAlignment="1">
      <alignment horizontal="left" vertical="center" wrapText="1"/>
    </xf>
    <xf numFmtId="0" fontId="19" fillId="4" borderId="30" xfId="0" applyFont="1" applyFill="1" applyBorder="1" applyAlignment="1">
      <alignment horizontal="left" vertical="center" wrapText="1"/>
    </xf>
    <xf numFmtId="0" fontId="19" fillId="4" borderId="31" xfId="0" applyFont="1" applyFill="1" applyBorder="1" applyAlignment="1">
      <alignment horizontal="left" vertical="center" wrapText="1"/>
    </xf>
    <xf numFmtId="0" fontId="19" fillId="4" borderId="32" xfId="0" applyFont="1" applyFill="1" applyBorder="1" applyAlignment="1">
      <alignment horizontal="left" vertical="center" wrapText="1"/>
    </xf>
    <xf numFmtId="0" fontId="34" fillId="3" borderId="13" xfId="0" applyFont="1" applyFill="1" applyBorder="1" applyAlignment="1">
      <alignment horizontal="center" vertical="center"/>
    </xf>
    <xf numFmtId="0" fontId="19" fillId="4" borderId="48"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49" xfId="0" applyFont="1" applyFill="1" applyBorder="1" applyAlignment="1">
      <alignment horizontal="center" vertical="center" wrapText="1"/>
    </xf>
    <xf numFmtId="0" fontId="31" fillId="2" borderId="7" xfId="0" applyFont="1" applyFill="1" applyBorder="1" applyAlignment="1">
      <alignment horizontal="center" vertical="center"/>
    </xf>
    <xf numFmtId="0" fontId="31" fillId="2" borderId="3" xfId="0" applyFont="1" applyFill="1" applyBorder="1" applyAlignment="1">
      <alignment horizontal="center" vertical="center"/>
    </xf>
    <xf numFmtId="0" fontId="19" fillId="4" borderId="8"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9" fillId="4" borderId="46" xfId="0" applyFont="1" applyFill="1" applyBorder="1" applyAlignment="1">
      <alignment horizontal="left" vertical="center"/>
    </xf>
    <xf numFmtId="0" fontId="19" fillId="4" borderId="51" xfId="0" applyFont="1" applyFill="1" applyBorder="1" applyAlignment="1">
      <alignment horizontal="left" vertical="center"/>
    </xf>
    <xf numFmtId="0" fontId="19" fillId="4" borderId="47" xfId="0" applyFont="1" applyFill="1" applyBorder="1" applyAlignment="1">
      <alignment horizontal="left" vertical="center"/>
    </xf>
    <xf numFmtId="0" fontId="19" fillId="4" borderId="52" xfId="0" applyFont="1" applyFill="1" applyBorder="1" applyAlignment="1">
      <alignment horizontal="left" vertical="center"/>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4" borderId="27" xfId="0" applyFont="1" applyFill="1" applyBorder="1" applyAlignment="1">
      <alignment horizontal="center" vertical="center"/>
    </xf>
    <xf numFmtId="0" fontId="23" fillId="4" borderId="50" xfId="0" applyFont="1" applyFill="1" applyBorder="1" applyAlignment="1">
      <alignment horizontal="center" vertical="center"/>
    </xf>
    <xf numFmtId="0" fontId="25" fillId="8" borderId="14" xfId="1" applyFont="1" applyFill="1" applyBorder="1" applyAlignment="1">
      <alignment horizontal="left" vertical="center"/>
    </xf>
    <xf numFmtId="0" fontId="25" fillId="8" borderId="13" xfId="1" applyFont="1" applyFill="1" applyBorder="1" applyAlignment="1">
      <alignment horizontal="left" vertical="center"/>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36" xfId="0" applyFont="1" applyFill="1" applyBorder="1" applyAlignment="1">
      <alignment horizontal="left" vertical="center" wrapText="1"/>
    </xf>
    <xf numFmtId="0" fontId="19" fillId="4" borderId="38" xfId="0" applyFont="1" applyFill="1" applyBorder="1" applyAlignment="1">
      <alignment horizontal="left" vertical="center" wrapText="1"/>
    </xf>
    <xf numFmtId="0" fontId="19" fillId="4" borderId="40" xfId="0" applyFont="1" applyFill="1" applyBorder="1" applyAlignment="1">
      <alignment horizontal="left" vertical="center" wrapText="1"/>
    </xf>
    <xf numFmtId="1" fontId="19" fillId="4" borderId="37" xfId="0" applyNumberFormat="1" applyFont="1" applyFill="1" applyBorder="1" applyAlignment="1">
      <alignment horizontal="left" vertical="center"/>
    </xf>
    <xf numFmtId="1" fontId="19" fillId="4" borderId="39" xfId="0" applyNumberFormat="1" applyFont="1" applyFill="1" applyBorder="1" applyAlignment="1">
      <alignment horizontal="left" vertical="center"/>
    </xf>
    <xf numFmtId="41" fontId="19" fillId="4" borderId="8" xfId="4" applyFont="1" applyFill="1" applyBorder="1" applyAlignment="1">
      <alignment horizontal="left" vertical="center"/>
    </xf>
    <xf numFmtId="41" fontId="19" fillId="4" borderId="6" xfId="4" applyFont="1" applyFill="1" applyBorder="1" applyAlignment="1">
      <alignment horizontal="left" vertical="center"/>
    </xf>
    <xf numFmtId="0" fontId="19" fillId="4" borderId="8"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41" xfId="0" applyFont="1" applyFill="1" applyBorder="1" applyAlignment="1">
      <alignment horizontal="left" vertical="center"/>
    </xf>
    <xf numFmtId="0" fontId="19" fillId="4" borderId="43" xfId="0" applyFont="1" applyFill="1" applyBorder="1" applyAlignment="1">
      <alignment horizontal="left" vertical="center"/>
    </xf>
    <xf numFmtId="0" fontId="16" fillId="4" borderId="15" xfId="1"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9" fillId="8" borderId="14" xfId="0" applyFont="1" applyFill="1" applyBorder="1" applyAlignment="1">
      <alignment vertical="center"/>
    </xf>
    <xf numFmtId="0" fontId="19" fillId="8" borderId="13" xfId="0" applyFont="1" applyFill="1" applyBorder="1" applyAlignment="1">
      <alignment vertical="center"/>
    </xf>
    <xf numFmtId="9" fontId="19" fillId="8" borderId="14" xfId="0" applyNumberFormat="1" applyFont="1" applyFill="1" applyBorder="1" applyAlignment="1">
      <alignment vertical="center"/>
    </xf>
    <xf numFmtId="9" fontId="19" fillId="8" borderId="13" xfId="0" applyNumberFormat="1" applyFont="1" applyFill="1" applyBorder="1" applyAlignment="1">
      <alignment vertical="center"/>
    </xf>
    <xf numFmtId="49" fontId="19" fillId="4" borderId="15" xfId="0" applyNumberFormat="1" applyFont="1" applyFill="1" applyBorder="1" applyAlignment="1">
      <alignment horizontal="left" vertical="center" wrapText="1"/>
    </xf>
    <xf numFmtId="49" fontId="16" fillId="4" borderId="15" xfId="1" applyNumberFormat="1" applyFont="1" applyFill="1" applyBorder="1" applyAlignment="1">
      <alignment horizontal="center" vertical="center" wrapText="1"/>
    </xf>
    <xf numFmtId="0" fontId="16" fillId="4" borderId="8" xfId="1" applyFont="1" applyFill="1" applyBorder="1" applyAlignment="1">
      <alignment horizontal="center" vertical="center" wrapText="1"/>
    </xf>
    <xf numFmtId="0" fontId="16" fillId="4" borderId="11" xfId="1" applyFont="1" applyFill="1" applyBorder="1" applyAlignment="1">
      <alignment horizontal="center" vertical="center" wrapText="1"/>
    </xf>
    <xf numFmtId="0" fontId="19" fillId="4" borderId="1" xfId="0" applyFont="1" applyFill="1" applyBorder="1" applyAlignment="1">
      <alignment vertical="center" wrapText="1"/>
    </xf>
    <xf numFmtId="0" fontId="19" fillId="4" borderId="8" xfId="0" applyFont="1" applyFill="1" applyBorder="1" applyAlignment="1">
      <alignment vertical="center" wrapText="1"/>
    </xf>
    <xf numFmtId="0" fontId="19" fillId="4" borderId="9" xfId="0" applyFont="1" applyFill="1" applyBorder="1" applyAlignment="1">
      <alignment vertical="center" wrapText="1"/>
    </xf>
    <xf numFmtId="0" fontId="19" fillId="4" borderId="1" xfId="0" applyFont="1" applyFill="1" applyBorder="1" applyAlignment="1">
      <alignment vertical="top" wrapText="1"/>
    </xf>
    <xf numFmtId="0" fontId="19" fillId="4" borderId="4" xfId="0" applyFont="1" applyFill="1" applyBorder="1" applyAlignment="1">
      <alignment horizontal="left" vertical="center" wrapText="1"/>
    </xf>
    <xf numFmtId="0" fontId="5" fillId="4" borderId="8" xfId="1" applyFill="1" applyBorder="1" applyAlignment="1">
      <alignment horizontal="left" vertical="center" wrapText="1"/>
    </xf>
    <xf numFmtId="0" fontId="5" fillId="4" borderId="1" xfId="1" applyFill="1" applyBorder="1" applyAlignment="1">
      <alignment horizontal="center" vertical="center" wrapText="1"/>
    </xf>
    <xf numFmtId="0" fontId="41" fillId="4" borderId="0" xfId="0" applyFont="1" applyFill="1" applyAlignment="1">
      <alignment horizontal="left" vertical="center" wrapText="1"/>
    </xf>
    <xf numFmtId="0" fontId="28" fillId="4" borderId="17" xfId="0" applyFont="1" applyFill="1" applyBorder="1" applyAlignment="1">
      <alignment vertical="center" wrapText="1"/>
    </xf>
    <xf numFmtId="0" fontId="28" fillId="4" borderId="17" xfId="1"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2" xfId="1" applyFont="1" applyFill="1" applyBorder="1">
      <alignment vertical="center"/>
    </xf>
    <xf numFmtId="3" fontId="19" fillId="4" borderId="2" xfId="0" applyNumberFormat="1" applyFont="1" applyFill="1" applyBorder="1" applyAlignment="1">
      <alignment vertical="center" wrapText="1"/>
    </xf>
    <xf numFmtId="0" fontId="28" fillId="4" borderId="2" xfId="1" applyFont="1" applyFill="1" applyBorder="1" applyAlignment="1">
      <alignment vertical="center" wrapText="1"/>
    </xf>
    <xf numFmtId="0" fontId="18" fillId="4" borderId="8" xfId="0" applyFont="1" applyFill="1" applyBorder="1" applyAlignment="1">
      <alignment horizontal="center" vertical="center" wrapText="1"/>
    </xf>
    <xf numFmtId="0" fontId="22" fillId="4" borderId="2" xfId="1" applyFont="1" applyFill="1" applyBorder="1" applyAlignment="1">
      <alignment horizontal="left" vertical="center" wrapText="1"/>
    </xf>
    <xf numFmtId="0" fontId="5" fillId="4" borderId="2" xfId="1" applyFill="1" applyBorder="1" applyAlignment="1">
      <alignment horizontal="left" vertical="center" wrapText="1"/>
    </xf>
    <xf numFmtId="0" fontId="19" fillId="2"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1" applyFont="1" applyFill="1" applyBorder="1" applyAlignment="1">
      <alignment horizontal="left" wrapText="1"/>
    </xf>
  </cellXfs>
  <cellStyles count="13">
    <cellStyle name="Hipervínculo" xfId="1" builtinId="8"/>
    <cellStyle name="Hipervínculo 2" xfId="8" xr:uid="{16FBABFD-FE96-497C-9791-9167718F4FF0}"/>
    <cellStyle name="Hipervínculo 3" xfId="6" xr:uid="{1620AC87-3957-4AC4-A16B-983DCC1DFE57}"/>
    <cellStyle name="Hyperlink" xfId="2" xr:uid="{CD26CB38-ECCC-4820-8264-7EDC39F42E5E}"/>
    <cellStyle name="Hyperlink 2" xfId="9" xr:uid="{4D1A2B09-A75D-4573-BD3F-744A325F27E1}"/>
    <cellStyle name="Millares [0]" xfId="4" builtinId="6"/>
    <cellStyle name="Millares [0] 2" xfId="11" xr:uid="{F2BBB922-939E-47AF-B4AD-F5791ACC973E}"/>
    <cellStyle name="Normal" xfId="0" builtinId="0"/>
    <cellStyle name="Normal 2" xfId="3" xr:uid="{D8FA96C1-92CA-4626-8A14-1E7F14B180B7}"/>
    <cellStyle name="Normal 2 2" xfId="10" xr:uid="{313B2D7D-58D2-438C-985E-015F45408417}"/>
    <cellStyle name="Normal 3" xfId="7" xr:uid="{64282CFD-0ED0-4E91-BE49-B3DB1BDFC3A0}"/>
    <cellStyle name="Porcentaje" xfId="5" builtinId="5"/>
    <cellStyle name="Porcentaje 2" xfId="12" xr:uid="{0EB2A9C7-09FC-40D9-ABD5-3C3BFA4F0E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r>
              <a:rPr lang="es-PY" b="1" u="sng"/>
              <a:t>Ejecución Presupuestaria al 31/12/2022</a:t>
            </a:r>
          </a:p>
        </c:rich>
      </c:tx>
      <c:layout>
        <c:manualLayout>
          <c:xMode val="edge"/>
          <c:yMode val="edge"/>
          <c:x val="0.32422026454613967"/>
          <c:y val="0.1"/>
        </c:manualLayout>
      </c:layout>
      <c:overlay val="0"/>
      <c:spPr>
        <a:noFill/>
        <a:ln>
          <a:noFill/>
        </a:ln>
        <a:effectLst/>
      </c:spPr>
      <c:txPr>
        <a:bodyPr rot="0" spcFirstLastPara="1" vertOverflow="ellipsis" vert="horz" wrap="square" anchor="ctr" anchorCtr="1"/>
        <a:lstStyle/>
        <a:p>
          <a:pPr>
            <a:defRPr sz="1200" b="1" i="0" u="sng" strike="noStrike" kern="1200" spc="0" baseline="0">
              <a:solidFill>
                <a:schemeClr val="tx1">
                  <a:lumMod val="65000"/>
                  <a:lumOff val="35000"/>
                </a:schemeClr>
              </a:solidFill>
              <a:latin typeface="Seaford" panose="00000500000000000000" pitchFamily="2" charset="0"/>
              <a:ea typeface="+mn-ea"/>
              <a:cs typeface="+mn-cs"/>
            </a:defRPr>
          </a:pPr>
          <a:endParaRPr lang="es-PY"/>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B2-4DFD-8920-525396002CA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B2-4DFD-8920-525396002CA0}"/>
              </c:ext>
            </c:extLst>
          </c:dPt>
          <c:dLbls>
            <c:dLbl>
              <c:idx val="0"/>
              <c:layout>
                <c:manualLayout>
                  <c:x val="8.3766304780084219E-2"/>
                  <c:y val="8.7456255468066485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8B2-4DFD-8920-525396002CA0}"/>
                </c:ext>
              </c:extLst>
            </c:dLbl>
            <c:dLbl>
              <c:idx val="1"/>
              <c:layout>
                <c:manualLayout>
                  <c:x val="-8.8187286248309876E-2"/>
                  <c:y val="-4.844087197433653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8B2-4DFD-8920-525396002CA0}"/>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aford" panose="00000500000000000000" pitchFamily="2" charset="0"/>
                    <a:ea typeface="+mn-ea"/>
                    <a:cs typeface="+mn-cs"/>
                  </a:defRPr>
                </a:pPr>
                <a:endParaRPr lang="es-PY"/>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([1]Administración!$E$39,[1]Administración!$F$39)</c:f>
              <c:strCache>
                <c:ptCount val="2"/>
                <c:pt idx="0">
                  <c:v>Ejecutado</c:v>
                </c:pt>
                <c:pt idx="1">
                  <c:v>Saldos</c:v>
                </c:pt>
              </c:strCache>
            </c:strRef>
          </c:cat>
          <c:val>
            <c:numRef>
              <c:f>([1]Administración!$E$144,[1]Administración!$F$144)</c:f>
              <c:numCache>
                <c:formatCode>General</c:formatCode>
                <c:ptCount val="2"/>
                <c:pt idx="0">
                  <c:v>83833764530</c:v>
                </c:pt>
                <c:pt idx="1">
                  <c:v>71531096516</c:v>
                </c:pt>
              </c:numCache>
            </c:numRef>
          </c:val>
          <c:extLst>
            <c:ext xmlns:c16="http://schemas.microsoft.com/office/drawing/2014/chart" uri="{C3380CC4-5D6E-409C-BE32-E72D297353CC}">
              <c16:uniqueId val="{00000004-38B2-4DFD-8920-525396002CA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Seaford" panose="00000500000000000000" pitchFamily="2" charset="0"/>
              <a:ea typeface="+mn-ea"/>
              <a:cs typeface="+mn-cs"/>
            </a:defRPr>
          </a:pPr>
          <a:endParaRPr lang="es-PY"/>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Seaford" panose="00000500000000000000" pitchFamily="2" charset="0"/>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2.png"/><Relationship Id="rId7" Type="http://schemas.openxmlformats.org/officeDocument/2006/relationships/chart" Target="../charts/chart1.xml"/><Relationship Id="rId2" Type="http://schemas.openxmlformats.org/officeDocument/2006/relationships/image" Target="cid:image002.png@01D87741.54FA77B0" TargetMode="External"/><Relationship Id="rId1" Type="http://schemas.openxmlformats.org/officeDocument/2006/relationships/image" Target="../media/image1.png"/><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0</xdr:colOff>
      <xdr:row>179</xdr:row>
      <xdr:rowOff>0</xdr:rowOff>
    </xdr:from>
    <xdr:to>
      <xdr:col>7</xdr:col>
      <xdr:colOff>152400</xdr:colOff>
      <xdr:row>179</xdr:row>
      <xdr:rowOff>152400</xdr:rowOff>
    </xdr:to>
    <xdr:pic>
      <xdr:nvPicPr>
        <xdr:cNvPr id="11" name="Imagen 10" descr="​icono de Carpeta">
          <a:extLst>
            <a:ext uri="{FF2B5EF4-FFF2-40B4-BE49-F238E27FC236}">
              <a16:creationId xmlns:a16="http://schemas.microsoft.com/office/drawing/2014/main" id="{FAF292E2-B536-4B23-A039-92A7830F4C6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763125" y="2881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179</xdr:row>
      <xdr:rowOff>0</xdr:rowOff>
    </xdr:from>
    <xdr:to>
      <xdr:col>7</xdr:col>
      <xdr:colOff>152400</xdr:colOff>
      <xdr:row>179</xdr:row>
      <xdr:rowOff>152400</xdr:rowOff>
    </xdr:to>
    <xdr:pic>
      <xdr:nvPicPr>
        <xdr:cNvPr id="13" name="Imagen 12" descr="​icono de Carpeta">
          <a:extLst>
            <a:ext uri="{FF2B5EF4-FFF2-40B4-BE49-F238E27FC236}">
              <a16:creationId xmlns:a16="http://schemas.microsoft.com/office/drawing/2014/main" id="{0C06A554-7EC0-4577-8D1D-DF0445E4E4C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763125" y="2881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156</xdr:row>
      <xdr:rowOff>0</xdr:rowOff>
    </xdr:from>
    <xdr:to>
      <xdr:col>7</xdr:col>
      <xdr:colOff>152400</xdr:colOff>
      <xdr:row>156</xdr:row>
      <xdr:rowOff>152400</xdr:rowOff>
    </xdr:to>
    <xdr:pic>
      <xdr:nvPicPr>
        <xdr:cNvPr id="28" name="Imagen 27" descr="​icono de Carpeta">
          <a:extLst>
            <a:ext uri="{FF2B5EF4-FFF2-40B4-BE49-F238E27FC236}">
              <a16:creationId xmlns:a16="http://schemas.microsoft.com/office/drawing/2014/main" id="{653D8270-96CA-4CD8-8343-624F9990F98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010900" y="2274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156</xdr:row>
      <xdr:rowOff>0</xdr:rowOff>
    </xdr:from>
    <xdr:to>
      <xdr:col>7</xdr:col>
      <xdr:colOff>152400</xdr:colOff>
      <xdr:row>156</xdr:row>
      <xdr:rowOff>152400</xdr:rowOff>
    </xdr:to>
    <xdr:pic>
      <xdr:nvPicPr>
        <xdr:cNvPr id="29" name="Imagen 2" descr="​icono de Carpeta">
          <a:extLst>
            <a:ext uri="{FF2B5EF4-FFF2-40B4-BE49-F238E27FC236}">
              <a16:creationId xmlns:a16="http://schemas.microsoft.com/office/drawing/2014/main" id="{650B3091-6DF0-47C6-B955-BE06B1E3B07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010900" y="227457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28575</xdr:colOff>
      <xdr:row>155</xdr:row>
      <xdr:rowOff>190499</xdr:rowOff>
    </xdr:from>
    <xdr:to>
      <xdr:col>6</xdr:col>
      <xdr:colOff>1447801</xdr:colOff>
      <xdr:row>156</xdr:row>
      <xdr:rowOff>1257300</xdr:rowOff>
    </xdr:to>
    <xdr:pic>
      <xdr:nvPicPr>
        <xdr:cNvPr id="15" name="8 Imagen">
          <a:extLst>
            <a:ext uri="{FF2B5EF4-FFF2-40B4-BE49-F238E27FC236}">
              <a16:creationId xmlns:a16="http://schemas.microsoft.com/office/drawing/2014/main" id="{376BEB9F-5C41-46ED-9704-59FF5E104362}"/>
            </a:ext>
          </a:extLst>
        </xdr:cNvPr>
        <xdr:cNvPicPr>
          <a:picLocks noChangeAspect="1"/>
        </xdr:cNvPicPr>
      </xdr:nvPicPr>
      <xdr:blipFill>
        <a:blip xmlns:r="http://schemas.openxmlformats.org/officeDocument/2006/relationships" r:embed="rId3"/>
        <a:stretch>
          <a:fillRect/>
        </a:stretch>
      </xdr:blipFill>
      <xdr:spPr>
        <a:xfrm>
          <a:off x="11210925" y="116119274"/>
          <a:ext cx="1419226" cy="1257301"/>
        </a:xfrm>
        <a:prstGeom prst="rect">
          <a:avLst/>
        </a:prstGeom>
      </xdr:spPr>
    </xdr:pic>
    <xdr:clientData/>
  </xdr:twoCellAnchor>
  <xdr:twoCellAnchor editAs="oneCell">
    <xdr:from>
      <xdr:col>6</xdr:col>
      <xdr:colOff>19051</xdr:colOff>
      <xdr:row>142</xdr:row>
      <xdr:rowOff>57149</xdr:rowOff>
    </xdr:from>
    <xdr:to>
      <xdr:col>6</xdr:col>
      <xdr:colOff>1533525</xdr:colOff>
      <xdr:row>154</xdr:row>
      <xdr:rowOff>457200</xdr:rowOff>
    </xdr:to>
    <xdr:pic>
      <xdr:nvPicPr>
        <xdr:cNvPr id="16" name="3 Imagen">
          <a:extLst>
            <a:ext uri="{FF2B5EF4-FFF2-40B4-BE49-F238E27FC236}">
              <a16:creationId xmlns:a16="http://schemas.microsoft.com/office/drawing/2014/main" id="{D09F254D-4E4A-4CF8-86EB-741B65FDBD72}"/>
            </a:ext>
          </a:extLst>
        </xdr:cNvPr>
        <xdr:cNvPicPr>
          <a:picLocks noChangeAspect="1"/>
        </xdr:cNvPicPr>
      </xdr:nvPicPr>
      <xdr:blipFill>
        <a:blip xmlns:r="http://schemas.openxmlformats.org/officeDocument/2006/relationships" r:embed="rId4"/>
        <a:stretch>
          <a:fillRect/>
        </a:stretch>
      </xdr:blipFill>
      <xdr:spPr>
        <a:xfrm>
          <a:off x="11553826" y="112566449"/>
          <a:ext cx="1514474" cy="3467101"/>
        </a:xfrm>
        <a:prstGeom prst="rect">
          <a:avLst/>
        </a:prstGeom>
      </xdr:spPr>
    </xdr:pic>
    <xdr:clientData/>
  </xdr:twoCellAnchor>
  <xdr:twoCellAnchor editAs="oneCell">
    <xdr:from>
      <xdr:col>7</xdr:col>
      <xdr:colOff>0</xdr:colOff>
      <xdr:row>198</xdr:row>
      <xdr:rowOff>0</xdr:rowOff>
    </xdr:from>
    <xdr:to>
      <xdr:col>7</xdr:col>
      <xdr:colOff>304800</xdr:colOff>
      <xdr:row>204</xdr:row>
      <xdr:rowOff>352425</xdr:rowOff>
    </xdr:to>
    <xdr:sp macro="" textlink="">
      <xdr:nvSpPr>
        <xdr:cNvPr id="26" name="AutoShape 3" descr="logo pcd">
          <a:extLst>
            <a:ext uri="{FF2B5EF4-FFF2-40B4-BE49-F238E27FC236}">
              <a16:creationId xmlns:a16="http://schemas.microsoft.com/office/drawing/2014/main" id="{C2D4402B-F7F3-4A2E-BE44-1D14DC7E68A6}"/>
            </a:ext>
          </a:extLst>
        </xdr:cNvPr>
        <xdr:cNvSpPr>
          <a:spLocks noChangeAspect="1" noChangeArrowheads="1"/>
        </xdr:cNvSpPr>
      </xdr:nvSpPr>
      <xdr:spPr bwMode="auto">
        <a:xfrm>
          <a:off x="12839700" y="62731650"/>
          <a:ext cx="304800" cy="676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28575</xdr:colOff>
      <xdr:row>196</xdr:row>
      <xdr:rowOff>200024</xdr:rowOff>
    </xdr:from>
    <xdr:to>
      <xdr:col>8</xdr:col>
      <xdr:colOff>1</xdr:colOff>
      <xdr:row>197</xdr:row>
      <xdr:rowOff>596899</xdr:rowOff>
    </xdr:to>
    <xdr:pic>
      <xdr:nvPicPr>
        <xdr:cNvPr id="27" name="Imagen 26">
          <a:extLst>
            <a:ext uri="{FF2B5EF4-FFF2-40B4-BE49-F238E27FC236}">
              <a16:creationId xmlns:a16="http://schemas.microsoft.com/office/drawing/2014/main" id="{D15A2AF8-DDDE-474B-994B-69EC963C520A}"/>
            </a:ext>
          </a:extLst>
        </xdr:cNvPr>
        <xdr:cNvPicPr>
          <a:picLocks noChangeAspect="1"/>
        </xdr:cNvPicPr>
      </xdr:nvPicPr>
      <xdr:blipFill>
        <a:blip xmlns:r="http://schemas.openxmlformats.org/officeDocument/2006/relationships" r:embed="rId5"/>
        <a:stretch>
          <a:fillRect/>
        </a:stretch>
      </xdr:blipFill>
      <xdr:spPr>
        <a:xfrm>
          <a:off x="12792075" y="160467674"/>
          <a:ext cx="523876" cy="1044575"/>
        </a:xfrm>
        <a:prstGeom prst="rect">
          <a:avLst/>
        </a:prstGeom>
      </xdr:spPr>
    </xdr:pic>
    <xdr:clientData/>
  </xdr:twoCellAnchor>
  <xdr:twoCellAnchor editAs="oneCell">
    <xdr:from>
      <xdr:col>6</xdr:col>
      <xdr:colOff>1571624</xdr:colOff>
      <xdr:row>189</xdr:row>
      <xdr:rowOff>2047874</xdr:rowOff>
    </xdr:from>
    <xdr:to>
      <xdr:col>8</xdr:col>
      <xdr:colOff>19049</xdr:colOff>
      <xdr:row>192</xdr:row>
      <xdr:rowOff>192034</xdr:rowOff>
    </xdr:to>
    <xdr:pic>
      <xdr:nvPicPr>
        <xdr:cNvPr id="30" name="Imagen 29">
          <a:extLst>
            <a:ext uri="{FF2B5EF4-FFF2-40B4-BE49-F238E27FC236}">
              <a16:creationId xmlns:a16="http://schemas.microsoft.com/office/drawing/2014/main" id="{10953E56-D4E8-4D06-B5C9-C7957BE30BB9}"/>
            </a:ext>
            <a:ext uri="{147F2762-F138-4A5C-976F-8EAC2B608ADB}">
              <a16:predDERef xmlns:a16="http://schemas.microsoft.com/office/drawing/2014/main" pred="{390ECC2D-AF65-E532-38EE-E1CB04FD23C7}"/>
            </a:ext>
          </a:extLst>
        </xdr:cNvPr>
        <xdr:cNvPicPr>
          <a:picLocks noChangeAspect="1"/>
        </xdr:cNvPicPr>
      </xdr:nvPicPr>
      <xdr:blipFill>
        <a:blip xmlns:r="http://schemas.openxmlformats.org/officeDocument/2006/relationships" r:embed="rId6"/>
        <a:stretch>
          <a:fillRect/>
        </a:stretch>
      </xdr:blipFill>
      <xdr:spPr>
        <a:xfrm>
          <a:off x="12753974" y="157781624"/>
          <a:ext cx="581025" cy="1258835"/>
        </a:xfrm>
        <a:prstGeom prst="rect">
          <a:avLst/>
        </a:prstGeom>
      </xdr:spPr>
    </xdr:pic>
    <xdr:clientData/>
  </xdr:twoCellAnchor>
  <xdr:oneCellAnchor>
    <xdr:from>
      <xdr:col>7</xdr:col>
      <xdr:colOff>0</xdr:colOff>
      <xdr:row>199</xdr:row>
      <xdr:rowOff>0</xdr:rowOff>
    </xdr:from>
    <xdr:ext cx="304800" cy="676275"/>
    <xdr:sp macro="" textlink="">
      <xdr:nvSpPr>
        <xdr:cNvPr id="31" name="AutoShape 3" descr="logo pcd">
          <a:extLst>
            <a:ext uri="{FF2B5EF4-FFF2-40B4-BE49-F238E27FC236}">
              <a16:creationId xmlns:a16="http://schemas.microsoft.com/office/drawing/2014/main" id="{32A1A57C-F190-45C2-A9A4-146B08F53F25}"/>
            </a:ext>
          </a:extLst>
        </xdr:cNvPr>
        <xdr:cNvSpPr>
          <a:spLocks noChangeAspect="1" noChangeArrowheads="1"/>
        </xdr:cNvSpPr>
      </xdr:nvSpPr>
      <xdr:spPr bwMode="auto">
        <a:xfrm>
          <a:off x="12839700" y="64779525"/>
          <a:ext cx="304800" cy="676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200</xdr:row>
      <xdr:rowOff>0</xdr:rowOff>
    </xdr:from>
    <xdr:ext cx="304800" cy="676275"/>
    <xdr:sp macro="" textlink="">
      <xdr:nvSpPr>
        <xdr:cNvPr id="32" name="AutoShape 3" descr="logo pcd">
          <a:extLst>
            <a:ext uri="{FF2B5EF4-FFF2-40B4-BE49-F238E27FC236}">
              <a16:creationId xmlns:a16="http://schemas.microsoft.com/office/drawing/2014/main" id="{C1DD4B39-2DF4-4D21-8B4A-FAC2373EFF5F}"/>
            </a:ext>
          </a:extLst>
        </xdr:cNvPr>
        <xdr:cNvSpPr>
          <a:spLocks noChangeAspect="1" noChangeArrowheads="1"/>
        </xdr:cNvSpPr>
      </xdr:nvSpPr>
      <xdr:spPr bwMode="auto">
        <a:xfrm>
          <a:off x="12839700" y="66179700"/>
          <a:ext cx="304800" cy="676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202</xdr:row>
      <xdr:rowOff>0</xdr:rowOff>
    </xdr:from>
    <xdr:ext cx="304800" cy="676275"/>
    <xdr:sp macro="" textlink="">
      <xdr:nvSpPr>
        <xdr:cNvPr id="33" name="AutoShape 3" descr="logo pcd">
          <a:extLst>
            <a:ext uri="{FF2B5EF4-FFF2-40B4-BE49-F238E27FC236}">
              <a16:creationId xmlns:a16="http://schemas.microsoft.com/office/drawing/2014/main" id="{0457FAFA-1B01-4EB6-AF57-502C4168CE85}"/>
            </a:ext>
          </a:extLst>
        </xdr:cNvPr>
        <xdr:cNvSpPr>
          <a:spLocks noChangeAspect="1" noChangeArrowheads="1"/>
        </xdr:cNvSpPr>
      </xdr:nvSpPr>
      <xdr:spPr bwMode="auto">
        <a:xfrm>
          <a:off x="12839700" y="66970275"/>
          <a:ext cx="304800" cy="6762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xdr:col>
      <xdr:colOff>114300</xdr:colOff>
      <xdr:row>379</xdr:row>
      <xdr:rowOff>38099</xdr:rowOff>
    </xdr:from>
    <xdr:to>
      <xdr:col>5</xdr:col>
      <xdr:colOff>914400</xdr:colOff>
      <xdr:row>381</xdr:row>
      <xdr:rowOff>409575</xdr:rowOff>
    </xdr:to>
    <xdr:graphicFrame macro="">
      <xdr:nvGraphicFramePr>
        <xdr:cNvPr id="20" name="Gráfico 19">
          <a:extLst>
            <a:ext uri="{FF2B5EF4-FFF2-40B4-BE49-F238E27FC236}">
              <a16:creationId xmlns:a16="http://schemas.microsoft.com/office/drawing/2014/main" id="{8CD08037-C8C8-4625-9F6D-3A5F85DECC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104775</xdr:colOff>
      <xdr:row>172</xdr:row>
      <xdr:rowOff>381000</xdr:rowOff>
    </xdr:from>
    <xdr:to>
      <xdr:col>6</xdr:col>
      <xdr:colOff>1562101</xdr:colOff>
      <xdr:row>176</xdr:row>
      <xdr:rowOff>971550</xdr:rowOff>
    </xdr:to>
    <xdr:pic>
      <xdr:nvPicPr>
        <xdr:cNvPr id="21" name="Imagen 20">
          <a:extLst>
            <a:ext uri="{FF2B5EF4-FFF2-40B4-BE49-F238E27FC236}">
              <a16:creationId xmlns:a16="http://schemas.microsoft.com/office/drawing/2014/main" id="{306E3FC2-2FB9-443E-AB8D-607CC01C4F77}"/>
            </a:ext>
          </a:extLst>
        </xdr:cNvPr>
        <xdr:cNvPicPr>
          <a:picLocks noChangeAspect="1"/>
        </xdr:cNvPicPr>
      </xdr:nvPicPr>
      <xdr:blipFill rotWithShape="1">
        <a:blip xmlns:r="http://schemas.openxmlformats.org/officeDocument/2006/relationships" r:embed="rId8"/>
        <a:srcRect l="51439" t="25069" b="4448"/>
        <a:stretch/>
      </xdr:blipFill>
      <xdr:spPr>
        <a:xfrm>
          <a:off x="11287125" y="125568075"/>
          <a:ext cx="1457326" cy="2428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ervian/Desktop/Documentos%20Presupuesto/Documentos%202022/11.%20Transparencia%202022/PLANILLA%20DE%20INFORMES%20PARCIALES%20DE%20RENDICION%20DE%20CUENTAS%202022%20AL%2030-09-202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la Completa"/>
      <sheetName val="Industria"/>
      <sheetName val="Comercio y Servicios"/>
      <sheetName val="Rediex"/>
      <sheetName val="Administración"/>
      <sheetName val="Auditoría"/>
      <sheetName val="MECIP"/>
      <sheetName val="Gabinete Técnico"/>
      <sheetName val="MIPYMES"/>
      <sheetName val="UTA"/>
    </sheetNames>
    <sheetDataSet>
      <sheetData sheetId="0"/>
      <sheetData sheetId="1"/>
      <sheetData sheetId="2"/>
      <sheetData sheetId="3"/>
      <sheetData sheetId="4">
        <row r="39">
          <cell r="E39" t="str">
            <v>Ejecutado</v>
          </cell>
          <cell r="F39" t="str">
            <v>Saldos</v>
          </cell>
        </row>
        <row r="144">
          <cell r="E144">
            <v>83833764530</v>
          </cell>
          <cell r="F144">
            <v>71531096516</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17" Type="http://schemas.openxmlformats.org/officeDocument/2006/relationships/hyperlink" Target="../../../../../../../:f:/g/personal/scomercio_mic_gov_py/Es9s6yatIt5Ek-TD9mBOvn4BFPX_SCMnPoju3yl4wcETLQ?e=WDPT33" TargetMode="External"/><Relationship Id="rId21" Type="http://schemas.openxmlformats.org/officeDocument/2006/relationships/hyperlink" Target="https://drive.google.com/drive/folders/1WJLMlccfvCjLOtPH-jEa-482b3TwAUKY" TargetMode="External"/><Relationship Id="rId42" Type="http://schemas.openxmlformats.org/officeDocument/2006/relationships/hyperlink" Target="https://transparencia.senac.gov.py/gestion-cumplimiento" TargetMode="External"/><Relationship Id="rId63" Type="http://schemas.openxmlformats.org/officeDocument/2006/relationships/hyperlink" Target="https://mipymes.gov.py/" TargetMode="External"/><Relationship Id="rId84" Type="http://schemas.openxmlformats.org/officeDocument/2006/relationships/hyperlink" Target="https://www.contrataciones.gov.py/licitaciones/adjudicacion/413754-licitacion-concurso-ofertas-n-3-2022-servicio-guarda-administracion-gestion-archivos-1/resumen-adjudicacion.html" TargetMode="External"/><Relationship Id="rId138" Type="http://schemas.openxmlformats.org/officeDocument/2006/relationships/hyperlink" Target="https://www.mic.gov.py/mic/w/aud_interna/pdf/Dictamen%20DGAI%20N%C2%B0%2009_2022.pdf" TargetMode="External"/><Relationship Id="rId159" Type="http://schemas.openxmlformats.org/officeDocument/2006/relationships/hyperlink" Target="https://www.mic.gov.py/mic/w/contenido.php?pagina=1&amp;id=2670" TargetMode="External"/><Relationship Id="rId170" Type="http://schemas.openxmlformats.org/officeDocument/2006/relationships/hyperlink" Target="https://www.linkedin.com/company/rediexpy/" TargetMode="External"/><Relationship Id="rId191" Type="http://schemas.openxmlformats.org/officeDocument/2006/relationships/printerSettings" Target="../printerSettings/printerSettings1.bin"/><Relationship Id="rId107" Type="http://schemas.openxmlformats.org/officeDocument/2006/relationships/hyperlink" Target="https://www.contrataciones.gov.py/licitaciones/adjudicacion/415668-licitacion-publica-nacional-n-1-2022-subasta-baja-electronica-contratacion-servicios-1/resumen-adjudicacion.html" TargetMode="External"/><Relationship Id="rId11" Type="http://schemas.openxmlformats.org/officeDocument/2006/relationships/hyperlink" Target="https://www.mic.gov.py/mic/w/mic/pdf/inciso_c/sueldos_202208-Ago.pdf" TargetMode="External"/><Relationship Id="rId32" Type="http://schemas.openxmlformats.org/officeDocument/2006/relationships/hyperlink" Target="https://docs.wto.org/dol2fe/Pages/SS/directdoc.aspx?filename=s:/G/TBTN22/PRY135.pdf" TargetMode="External"/><Relationship Id="rId53" Type="http://schemas.openxmlformats.org/officeDocument/2006/relationships/hyperlink" Target="https://www.mic.gov.py/exporta_facil/index.html" TargetMode="External"/><Relationship Id="rId74" Type="http://schemas.openxmlformats.org/officeDocument/2006/relationships/hyperlink" Target="https://www.acraiz.gov.py/adjunt/Leyes%20y%20Decretos/Decreto_7576-2022.pdf" TargetMode="External"/><Relationship Id="rId128" Type="http://schemas.openxmlformats.org/officeDocument/2006/relationships/hyperlink" Target="https://www.mic.gov.py/mic/w/aud_interna/pdf/IF%20DGAI%20N%C2%B0%2014.2022%20-%20Especial%20de%20VUE.pdf" TargetMode="External"/><Relationship Id="rId149" Type="http://schemas.openxmlformats.org/officeDocument/2006/relationships/hyperlink" Target="https://micpy-my.sharepoint.com/:f:/g/personal/bianca_balbuena_mic_gov_py/EmSk9lrrkD1LrdO3ZKUiDEwBoukv2UWMLAtzaxv0GhlTDw?e=uDVHAj" TargetMode="External"/><Relationship Id="rId5" Type="http://schemas.openxmlformats.org/officeDocument/2006/relationships/hyperlink" Target="https://www.mic.gov.py/mic/w/mic/pdf/inciso_c/sueldos_202202-Feb.pdf" TargetMode="External"/><Relationship Id="rId95" Type="http://schemas.openxmlformats.org/officeDocument/2006/relationships/hyperlink" Target="https://www.contrataciones.gov.py/licitaciones/convocatoria/418919-licitacion-concurso-ofertas-n-16-2022-sbe-adquisicion-computadoras-escritorio-ups-1.html" TargetMode="External"/><Relationship Id="rId160" Type="http://schemas.openxmlformats.org/officeDocument/2006/relationships/hyperlink" Target="https://senac.gov.py/index.php/noticias/senac-presento-sello-integridad-como-buena-practica-en-evento-internacional" TargetMode="External"/><Relationship Id="rId181" Type="http://schemas.openxmlformats.org/officeDocument/2006/relationships/hyperlink" Target="https://drive.google.com/file/d/1-kDXWfkllrfU693b-rlo1TkShF50nLYK/view?usp=sharing" TargetMode="External"/><Relationship Id="rId22" Type="http://schemas.openxmlformats.org/officeDocument/2006/relationships/hyperlink" Target="https://documentos.mercosur.int/" TargetMode="External"/><Relationship Id="rId43" Type="http://schemas.openxmlformats.org/officeDocument/2006/relationships/hyperlink" Target="https://transparencia.senac.gov.py/gestion-cumplimiento" TargetMode="External"/><Relationship Id="rId64" Type="http://schemas.openxmlformats.org/officeDocument/2006/relationships/hyperlink" Target="https://www.mipymes.gov.py/contacto/" TargetMode="External"/><Relationship Id="rId118" Type="http://schemas.openxmlformats.org/officeDocument/2006/relationships/hyperlink" Target="https://docs.google.com/document/d/1pCX0NQxlGDeS6FaAXbXRV-CeFHMtqxZ_/edit" TargetMode="External"/><Relationship Id="rId139" Type="http://schemas.openxmlformats.org/officeDocument/2006/relationships/hyperlink" Target="https://www.mic.gov.py/mic/w/aud_interna/pdf/Dictamen%20DGAI%20N%C2%B0%2010_2022.pdf" TargetMode="External"/><Relationship Id="rId85" Type="http://schemas.openxmlformats.org/officeDocument/2006/relationships/hyperlink" Target="https://www.contrataciones.gov.py/licitaciones/adjudicacion/413380-contratacion-directa-n-8-2022-alquiler-bebederos-electricos-contrato-plurianual-1/resumen-adjudicacion.html" TargetMode="External"/><Relationship Id="rId150" Type="http://schemas.openxmlformats.org/officeDocument/2006/relationships/hyperlink" Target="https://micpy-my.sharepoint.com/:b:/g/personal/bianca_balbuena_mic_gov_py/Ec_rng3nkiZNue5lhRu0H1wBFbXtGLamrOl8NSZsQYL30A?e=0aH7Cw" TargetMode="External"/><Relationship Id="rId171" Type="http://schemas.openxmlformats.org/officeDocument/2006/relationships/hyperlink" Target="https://www.instagram.com/rediex_paraguay/" TargetMode="External"/><Relationship Id="rId192" Type="http://schemas.openxmlformats.org/officeDocument/2006/relationships/drawing" Target="../drawings/drawing1.xml"/><Relationship Id="rId12" Type="http://schemas.openxmlformats.org/officeDocument/2006/relationships/hyperlink" Target="https://www.mic.gov.py/mic/w/mic/pdf/inciso_c/sueldos_202209-Set.pdf" TargetMode="External"/><Relationship Id="rId33" Type="http://schemas.openxmlformats.org/officeDocument/2006/relationships/hyperlink" Target="mailto:info-dgce@mic.gov.py" TargetMode="External"/><Relationship Id="rId108" Type="http://schemas.openxmlformats.org/officeDocument/2006/relationships/hyperlink" Target="https://www.contrataciones.gov.py/licitaciones/convocatoria/417075-licitacion-publica-nacional-n-2-2022-subasta-baja-electronica-contratacion-seguro-me-1.html" TargetMode="External"/><Relationship Id="rId129" Type="http://schemas.openxmlformats.org/officeDocument/2006/relationships/hyperlink" Target="https://www.mic.gov.py/mic/w/aud_interna/pdf/IF%20DGAI%20N%C2%B0%2016.2022%20-%20Incorporacion%20-%20TELECEL%20-%20TELEFONOS.pdf" TargetMode="External"/><Relationship Id="rId54" Type="http://schemas.openxmlformats.org/officeDocument/2006/relationships/hyperlink" Target="https://youtu.be/Los5KOPM0MI" TargetMode="External"/><Relationship Id="rId75" Type="http://schemas.openxmlformats.org/officeDocument/2006/relationships/hyperlink" Target="https://drive.google.com/drive/folders/1QtgLHea3fs7X6MwzPBOz0_r3R9ZYrkD7" TargetMode="External"/><Relationship Id="rId96" Type="http://schemas.openxmlformats.org/officeDocument/2006/relationships/hyperlink" Target="https://www.contrataciones.gov.py/licitaciones/adjudicacion/420398-contratacion-directa-n-17-2022-adquisicion-materiales-electricos-ferreteria-sanitari-1/resumen-adjudicacion.html" TargetMode="External"/><Relationship Id="rId140" Type="http://schemas.openxmlformats.org/officeDocument/2006/relationships/hyperlink" Target="https://www.mic.gov.py/mic/w/aud_interna/pdf/Dictamen%20DGAI%20N%C2%B0%2011_2022.pdf" TargetMode="External"/><Relationship Id="rId161" Type="http://schemas.openxmlformats.org/officeDocument/2006/relationships/hyperlink" Target="https://denuncias.gov.py/gestion-interna/denuncias" TargetMode="External"/><Relationship Id="rId182" Type="http://schemas.openxmlformats.org/officeDocument/2006/relationships/hyperlink" Target="https://www.mic.gov.py/mic/w/mic/Rendicion.php" TargetMode="External"/><Relationship Id="rId6" Type="http://schemas.openxmlformats.org/officeDocument/2006/relationships/hyperlink" Target="https://www.mic.gov.py/mic/w/mic/pdf/inciso_c/sueldos_202201-Ene.pdf" TargetMode="External"/><Relationship Id="rId23" Type="http://schemas.openxmlformats.org/officeDocument/2006/relationships/hyperlink" Target="https://micpy-my.sharepoint.com/:f:/g/personal/scomercio_mic_gov_py/EtrqZ9ogyVxNmgZPtf7mCEMBKxoBSTYxnDdVKxELySiYKw?e=cPcFX7" TargetMode="External"/><Relationship Id="rId119" Type="http://schemas.openxmlformats.org/officeDocument/2006/relationships/hyperlink" Target="https://www.mic.gov.py/mic/w/aud_interna/pdf/IF%20DGAI%20N%C2%B0%2024.2022%20-%20Nivel%20100.pdf" TargetMode="External"/><Relationship Id="rId44" Type="http://schemas.openxmlformats.org/officeDocument/2006/relationships/hyperlink" Target="https://transparencia.senac.gov.py/gestion-cumplimiento" TargetMode="External"/><Relationship Id="rId65" Type="http://schemas.openxmlformats.org/officeDocument/2006/relationships/hyperlink" Target="https://www.mic.gov.py/mic/w/contenido.php?pagina=1&amp;id=2809" TargetMode="External"/><Relationship Id="rId86" Type="http://schemas.openxmlformats.org/officeDocument/2006/relationships/hyperlink" Target="https://www.contrataciones.gov.py/licitaciones/convocatoria/413459-contratacion-directa-n-7-2022-adquisicion-e-instalacion-cortinas-contrato-abierto-1.html" TargetMode="External"/><Relationship Id="rId130" Type="http://schemas.openxmlformats.org/officeDocument/2006/relationships/hyperlink" Target="https://www.mic.gov.py/mic/w/aud_interna/pdf/IF%20DGAI%20N%C2%B0%2017.2022%20-%20Incorporacion%20-%20Software%20Sistema%20Operativo%20-%20Fortigate%20201E.pdf" TargetMode="External"/><Relationship Id="rId151" Type="http://schemas.openxmlformats.org/officeDocument/2006/relationships/hyperlink" Target="https://micpy-my.sharepoint.com/:f:/g/personal/bianca_balbuena_mic_gov_py/Ei2SUOHEdcFBttxKEjMc_kIBndzSXz4ExC0-AtOA-CJbYA?e=pQH94u" TargetMode="External"/><Relationship Id="rId172" Type="http://schemas.openxmlformats.org/officeDocument/2006/relationships/hyperlink" Target="https://www.facebook.com/rediexpy" TargetMode="External"/><Relationship Id="rId13" Type="http://schemas.openxmlformats.org/officeDocument/2006/relationships/hyperlink" Target="https://www.mic.gov.py/mic/w/mic/pdf/inciso_c/sueldos_202210-Oct.pdf" TargetMode="External"/><Relationship Id="rId18" Type="http://schemas.openxmlformats.org/officeDocument/2006/relationships/hyperlink" Target="https://www.mre.gov.py/index.php/noticias-de-embajadas-y-consulados/concluye-ronda-de-negociaciones-con-singapur" TargetMode="External"/><Relationship Id="rId39" Type="http://schemas.openxmlformats.org/officeDocument/2006/relationships/hyperlink" Target="https://transparencia.senac.gov.py/gestion-cumplimiento" TargetMode="External"/><Relationship Id="rId109" Type="http://schemas.openxmlformats.org/officeDocument/2006/relationships/hyperlink" Target="https://www.contrataciones.gov.py/licitaciones/adjudicacion/417032-contratacion-directa-n-12-2022-recarga-extintores-mic-1/resumen-adjudicacion.html" TargetMode="External"/><Relationship Id="rId34" Type="http://schemas.openxmlformats.org/officeDocument/2006/relationships/hyperlink" Target="https://drive.google.com/file/d/1fc47BIETg1yobp-jrjQdpFf6oXt4Mwm2/view?usp=share_link" TargetMode="External"/><Relationship Id="rId50" Type="http://schemas.openxmlformats.org/officeDocument/2006/relationships/hyperlink" Target="https://www.mipymes.gov.py/sinamipymes/" TargetMode="External"/><Relationship Id="rId55" Type="http://schemas.openxmlformats.org/officeDocument/2006/relationships/hyperlink" Target="http://datos.vue.gov.py/registros/datos" TargetMode="External"/><Relationship Id="rId76" Type="http://schemas.openxmlformats.org/officeDocument/2006/relationships/hyperlink" Target="https://drive.google.com/drive/folders/1TTRoUKozfz3EoKGkaZXn4LPCNDqc1hLq" TargetMode="External"/><Relationship Id="rId97" Type="http://schemas.openxmlformats.org/officeDocument/2006/relationships/hyperlink" Target="https://www.contrataciones.gov.py/licitaciones/adjudicacion/419811-contratacion-directa-n-16-2022-adquisicion-utensilios-cocina-ad-referendum-1/resumen-adjudicacion.html" TargetMode="External"/><Relationship Id="rId104" Type="http://schemas.openxmlformats.org/officeDocument/2006/relationships/hyperlink" Target="https://www.contrataciones.gov.py/licitaciones/adjudicacion/418989-licitacion-concurso-ofertas-n-14-2022-subasta-baja-electronica-servicio-soporte-tecn-1/resumen-adjudicacion.html" TargetMode="External"/><Relationship Id="rId120" Type="http://schemas.openxmlformats.org/officeDocument/2006/relationships/hyperlink" Target="https://www.mic.gov.py/mic/w/aud_interna/pdf/IF%20DGAI%20N%C2%B0%2026.2022%20-%20Ingresos.pdf" TargetMode="External"/><Relationship Id="rId125" Type="http://schemas.openxmlformats.org/officeDocument/2006/relationships/hyperlink" Target="https://www.mic.gov.py/mic/w/aud_interna/pdf/IF%20DGAI%20N%C2%B0%2011.2022%20-%20Incorporacion%20-%20Lente%20y%20Flash%20para%20camara.pdf" TargetMode="External"/><Relationship Id="rId141" Type="http://schemas.openxmlformats.org/officeDocument/2006/relationships/hyperlink" Target="https://www.mic.gov.py/mic/w/aud_interna/pdf/Dictamen%20DGAI%20N%C2%B0%2012_2022.pdf" TargetMode="External"/><Relationship Id="rId146" Type="http://schemas.openxmlformats.org/officeDocument/2006/relationships/hyperlink" Target="https://micpy-my.sharepoint.com/:f:/g/personal/bianca_balbuena_mic_gov_py/Eim7isfU0WtGjL-nds0gQs4B7JVS4y0HYh_-coKh9NVsSw?e=YixrRm" TargetMode="External"/><Relationship Id="rId167" Type="http://schemas.openxmlformats.org/officeDocument/2006/relationships/hyperlink" Target="https://micpy-my.sharepoint.com/:b:/g/personal/layala_rediex_gov_py/EaIpYkUQ3AdIk2g_GVTnnTIBmHF15mlMnLp49BIR3YgidA?e=dAPQ2L" TargetMode="External"/><Relationship Id="rId188" Type="http://schemas.openxmlformats.org/officeDocument/2006/relationships/hyperlink" Target="https://micpy-my.sharepoint.com/:b:/g/personal/grios_mic_gov_py/ESrW-7BwebRKjEApgFl69e4BGhxCnWk7_RPUOaGJ6wpzUw?e=dle8lT" TargetMode="External"/><Relationship Id="rId7" Type="http://schemas.openxmlformats.org/officeDocument/2006/relationships/hyperlink" Target="https://www.mic.gov.py/mic/w/mic/pdf/inciso_c/sueldos_202204-Abr.pdf" TargetMode="External"/><Relationship Id="rId71" Type="http://schemas.openxmlformats.org/officeDocument/2006/relationships/hyperlink" Target="https://www.mic.gov.py/mic/w/mic/pdf/ALES%20S.A%20-%20CASA%20RICA.pdf" TargetMode="External"/><Relationship Id="rId92" Type="http://schemas.openxmlformats.org/officeDocument/2006/relationships/hyperlink" Target="https://www.contrataciones.gov.py/licitaciones/adjudicacion/408746-licitacion-concurso-ofertas-n-2-2022-consultoria-contratacion-servicios-arquitectura-1/resumen-adjudicacion.html" TargetMode="External"/><Relationship Id="rId162" Type="http://schemas.openxmlformats.org/officeDocument/2006/relationships/hyperlink" Target="https://micpy-my.sharepoint.com/:b:/g/personal/grios_mic_gov_py/EU-p5BMwjk5Bj2ocYN_B3eUBxdAbN15otkxpGg6Zh7i-jw?e=nwE2TT" TargetMode="External"/><Relationship Id="rId183" Type="http://schemas.openxmlformats.org/officeDocument/2006/relationships/hyperlink" Target="https://denuncias.gov.py/portal-publico" TargetMode="External"/><Relationship Id="rId2" Type="http://schemas.openxmlformats.org/officeDocument/2006/relationships/hyperlink" Target="https://www.mic.gov.py/mic/w/mic/pdf/Resol_99_2022.pdf" TargetMode="External"/><Relationship Id="rId29" Type="http://schemas.openxmlformats.org/officeDocument/2006/relationships/hyperlink" Target="https://micpy-my.sharepoint.com/:f:/g/personal/scomercio_mic_gov_py/EoZV0vgScw9Bjh-oD6WOyNoBHhTdlROIjqk_6g7BNbUSPg?e=xougKQ" TargetMode="External"/><Relationship Id="rId24" Type="http://schemas.openxmlformats.org/officeDocument/2006/relationships/hyperlink" Target="../../../../../../AppData/Local/admorel_mic_gov_py/_layouts/15/onedrive.aspx?id=%2Fpersonal%2Fadmorel%5Fmic%5Fgov%5Fpy%2FDocuments%2FEvidencias%20Informe%20Rendici%C3%B3n%20de%20Cuentas%20DGCS%202022" TargetMode="External"/><Relationship Id="rId40" Type="http://schemas.openxmlformats.org/officeDocument/2006/relationships/hyperlink" Target="https://transparencia.senac.gov.py/gestion-cumplimiento" TargetMode="External"/><Relationship Id="rId45" Type="http://schemas.openxmlformats.org/officeDocument/2006/relationships/hyperlink" Target="https://transparencia.senac.gov.py/gestion-cumplimiento" TargetMode="External"/><Relationship Id="rId66" Type="http://schemas.openxmlformats.org/officeDocument/2006/relationships/hyperlink" Target="https://senatur.gov.py/" TargetMode="External"/><Relationship Id="rId87" Type="http://schemas.openxmlformats.org/officeDocument/2006/relationships/hyperlink" Target="https://www.contrataciones.gov.py/convenios-marco/convocatoria/412997-incorporacion-articulos-ferreteria-electricidad-tienda-virtual.html" TargetMode="External"/><Relationship Id="rId110" Type="http://schemas.openxmlformats.org/officeDocument/2006/relationships/hyperlink" Target="https://www.contrataciones.gov.py/licitaciones/adjudicacion/408750-contratacion-directa-n-4-2022-servicio-fumigacion-contrato-abierto-plurianual-ad-ref-1/resumen-adjudicacion.html" TargetMode="External"/><Relationship Id="rId115" Type="http://schemas.openxmlformats.org/officeDocument/2006/relationships/hyperlink" Target="https://www.contrataciones.gov.py/licitaciones/adjudicacion/416406-contratacion-directa-n-11-2022-renovacion-licencias-equipos-fortigate201e-plurianual-1/resumen-adjudicacion.html" TargetMode="External"/><Relationship Id="rId131" Type="http://schemas.openxmlformats.org/officeDocument/2006/relationships/hyperlink" Target="https://www.mic.gov.py/mic/w/aud_interna/pdf/IF%20DGAI%20N%C2%B0%2019.2022%20-%20Incorporacion%20-%20Aire%20Acondicionado%208%20un.pdf" TargetMode="External"/><Relationship Id="rId136" Type="http://schemas.openxmlformats.org/officeDocument/2006/relationships/hyperlink" Target="https://www.mic.gov.py/mic/w/aud_interna/pdf/Dictamen%20DGAI%20N%C2%B0%2007_2022.pdf" TargetMode="External"/><Relationship Id="rId157" Type="http://schemas.openxmlformats.org/officeDocument/2006/relationships/hyperlink" Target="https://micpy-my.sharepoint.com/:f:/g/personal/bianca_balbuena_mic_gov_py/EmSk9lrrkD1LrdO3ZKUiDEwBoukv2UWMLAtzaxv0GhlTDw?e=uDVHAj" TargetMode="External"/><Relationship Id="rId178" Type="http://schemas.openxmlformats.org/officeDocument/2006/relationships/hyperlink" Target="../../../../../../OneDrive%20-%20MINISTERIO%20DE%20INDUSTRIA%20Y%20COMERCIO/UTA%20EVIDENCIA/2214%20Nota%20N89%20-%20Solicitud%20de%20NOB%20de%20DEL%20y%20EETT%20enseres%20para%20oficinas%20de%20rediex_20221004628.pdf" TargetMode="External"/><Relationship Id="rId61" Type="http://schemas.openxmlformats.org/officeDocument/2006/relationships/hyperlink" Target="https://www.elnacional.com.py/economia/2022/10/03/actualizan-tasas-del-registro-unico-del-exportador-que-beneficiaria-la-exportacion-de-mipymes/" TargetMode="External"/><Relationship Id="rId82" Type="http://schemas.openxmlformats.org/officeDocument/2006/relationships/hyperlink" Target="https://www.contrataciones.gov.py/licitaciones/adjudicacion/415238-licitacion-concurso-ofertas-n-4-2022-subasta-baja-electronica-servicio-impresion-cop-1/resumen-adjudicacion.html" TargetMode="External"/><Relationship Id="rId152" Type="http://schemas.openxmlformats.org/officeDocument/2006/relationships/hyperlink" Target="https://micpy-my.sharepoint.com/:f:/g/personal/bianca_balbuena_mic_gov_py/Ei2SUOHEdcFBttxKEjMc_kIBndzSXz4ExC0-AtOA-CJbYA?e=pQH94u" TargetMode="External"/><Relationship Id="rId173" Type="http://schemas.openxmlformats.org/officeDocument/2006/relationships/hyperlink" Target="mailto:info@rediex.gov.py" TargetMode="External"/><Relationship Id="rId19" Type="http://schemas.openxmlformats.org/officeDocument/2006/relationships/hyperlink" Target="https://drive.google.com/drive/folders/1eepI4EmJjLhjBlmuo2XnLpWfLLP_B9PY" TargetMode="External"/><Relationship Id="rId14" Type="http://schemas.openxmlformats.org/officeDocument/2006/relationships/hyperlink" Target="https://www.mic.gov.py/mic/w/mic/pdf/inciso_c/sueldos_202208-Ago.pdf" TargetMode="External"/><Relationship Id="rId30" Type="http://schemas.openxmlformats.org/officeDocument/2006/relationships/hyperlink" Target="http://www.acraiz.gov.py/" TargetMode="External"/><Relationship Id="rId35" Type="http://schemas.openxmlformats.org/officeDocument/2006/relationships/hyperlink" Target="https://drive.google.com/file/d/1qjir-eUvve20s-StvYfN-jToB1RKMwVc/view?usp=share_link" TargetMode="External"/><Relationship Id="rId56" Type="http://schemas.openxmlformats.org/officeDocument/2006/relationships/hyperlink" Target="https://micpy.sharepoint.com/:x:/s/DINAEMTEAM/EQKpKaJ-fxlNlcn9yPyI0NYBuHCSJ6_UEEAcoo-Knu1Mxg?e=Yzom3J" TargetMode="External"/><Relationship Id="rId77" Type="http://schemas.openxmlformats.org/officeDocument/2006/relationships/hyperlink" Target="https://www.acraiz.gov.py/adjunt/Resoluciones/RESOLUCION_N_1883_2022.pdf" TargetMode="External"/><Relationship Id="rId100" Type="http://schemas.openxmlformats.org/officeDocument/2006/relationships/hyperlink" Target="https://www.contrataciones.gov.py/licitaciones/adjudicacion/419447-contratacion-directa-n-15-2022-adquisicion-banderas-manteles-alfombras-back-podium-1/resumen-adjudicacion.html" TargetMode="External"/><Relationship Id="rId105" Type="http://schemas.openxmlformats.org/officeDocument/2006/relationships/hyperlink" Target="https://www.contrataciones.gov.py/licitaciones/adjudicacion/417610-contratacion-directa-n-13-2022-mantenimiento-reparacion-generador-contrato-abierto-1/resumen-adjudicacion.html" TargetMode="External"/><Relationship Id="rId126" Type="http://schemas.openxmlformats.org/officeDocument/2006/relationships/hyperlink" Target="https://www.mic.gov.py/mic/w/aud_interna/pdf/IF%20DGAI%20N%C2%B0%2012.2022%20-%20Incorporacion.pdf" TargetMode="External"/><Relationship Id="rId147" Type="http://schemas.openxmlformats.org/officeDocument/2006/relationships/hyperlink" Target="https://micpy-my.sharepoint.com/:f:/g/personal/bianca_balbuena_mic_gov_py/EvEJxApMcaJAkhke25k6KVoBWCKVQeV3EsZnmio3QCevEg?e=kUT9RW" TargetMode="External"/><Relationship Id="rId168" Type="http://schemas.openxmlformats.org/officeDocument/2006/relationships/hyperlink" Target="https://micpy-my.sharepoint.com/:b:/g/personal/layala_rediex_gov_py/EVzgxj94PMxCp3Y1fvACPVgBtgGTpYbrjSn2YuByFa2QnQ?e=GkPVvb" TargetMode="External"/><Relationship Id="rId8" Type="http://schemas.openxmlformats.org/officeDocument/2006/relationships/hyperlink" Target="https://www.mic.gov.py/mic/w/mic/pdf/inciso_c/sueldos_202205-May.pdf" TargetMode="External"/><Relationship Id="rId51" Type="http://schemas.openxmlformats.org/officeDocument/2006/relationships/hyperlink" Target="https://www.mic.gov.py/mic/w/contenido.php?pagina=2&amp;id=2269" TargetMode="External"/><Relationship Id="rId72" Type="http://schemas.openxmlformats.org/officeDocument/2006/relationships/hyperlink" Target="https://www.facebook.com/supermercados.realpy/photos/5085670351542315" TargetMode="External"/><Relationship Id="rId93" Type="http://schemas.openxmlformats.org/officeDocument/2006/relationships/hyperlink" Target="https://www.contrataciones.gov.py/licitaciones/adjudicacion/416279-contratacion-directa-n-3-2022-mantenimiento-equipos-analizadores-rayos-x-laboratorio-1/resumen-adjudicacion.html" TargetMode="External"/><Relationship Id="rId98" Type="http://schemas.openxmlformats.org/officeDocument/2006/relationships/hyperlink" Target="https://www.contrataciones.gov.py/licitaciones/adjudicacion/420450-contratacion-directa-n-21-2022-adquisicion-muebles-enseres-mic-ad-referendum-1/resumen-adjudicacion.html" TargetMode="External"/><Relationship Id="rId121" Type="http://schemas.openxmlformats.org/officeDocument/2006/relationships/hyperlink" Target="https://www.mic.gov.py/mic/w/aud_interna/pdf/IF%20DGAI%20N%C2%B0%2015.2022%20-%20SCI%20Politica%20Comunicacion.pdf" TargetMode="External"/><Relationship Id="rId142" Type="http://schemas.openxmlformats.org/officeDocument/2006/relationships/hyperlink" Target="https://www.mic.gov.py/mic/w/aud_interna/pdf/Dictamen%20DGAI%20N%C2%BA%2013_2022.pdf" TargetMode="External"/><Relationship Id="rId163" Type="http://schemas.openxmlformats.org/officeDocument/2006/relationships/hyperlink" Target="https://www.https/micpy-my.sharepoint.com/:b:/g/personal/grios_mic_gov_py/ESrW-7BwebRKjEApgFl69e4BGhxCnWk7_RPUOaGJ6wpzUw?e=ct9SPqgoogle.com/drive/" TargetMode="External"/><Relationship Id="rId184" Type="http://schemas.openxmlformats.org/officeDocument/2006/relationships/hyperlink" Target="https://www.mic.gov.py/mic/w/mic/pdf/inciso_c/sueldos_202210-Oct.pdf" TargetMode="External"/><Relationship Id="rId189" Type="http://schemas.openxmlformats.org/officeDocument/2006/relationships/hyperlink" Target="https://micpy-my.sharepoint.com/:b:/g/personal/grios_mic_gov_py/ESrW-7BwebRKjEApgFl69e4BGhxCnWk7_RPUOaGJ6wpzUw?e=dle8lT" TargetMode="External"/><Relationship Id="rId3" Type="http://schemas.openxmlformats.org/officeDocument/2006/relationships/hyperlink" Target="https://www.mic.gov.py/mic/w/mic/pdf/Resol_99_2022.pdf" TargetMode="External"/><Relationship Id="rId25" Type="http://schemas.openxmlformats.org/officeDocument/2006/relationships/hyperlink" Target="../../../../../../AppData/Local/admorel_mic_gov_py/_layouts/15/onedrive.aspx?id=%2Fpersonal%2Fadmorel%5Fmic%5Fgov%5Fpy%2FDocuments%2FEvidencias%20Informe%20Rendici%C3%B3n%20de%20Cuentas%20DGCS%202022" TargetMode="External"/><Relationship Id="rId46" Type="http://schemas.openxmlformats.org/officeDocument/2006/relationships/hyperlink" Target="https://transparencia.senac.gov.py/gestion-cumplimiento" TargetMode="External"/><Relationship Id="rId67" Type="http://schemas.openxmlformats.org/officeDocument/2006/relationships/hyperlink" Target="https://marketdata.com.py/noticias/exportafacil-realizan-el-primer-envio-piloto-internacional-de-productos-hechos-por-una-mipyme-78260/" TargetMode="External"/><Relationship Id="rId116" Type="http://schemas.openxmlformats.org/officeDocument/2006/relationships/hyperlink" Target="https://www.contrataciones.gov.py/licitaciones/adjudicacion/416448-licitacion-concurso-ofertas-n-8-2022-actualizacion-versiones-soporte-tecnico-licenci-1/resumen-adjudicacion.html" TargetMode="External"/><Relationship Id="rId137" Type="http://schemas.openxmlformats.org/officeDocument/2006/relationships/hyperlink" Target="https://www.mic.gov.py/mic/w/aud_interna/pdf/Dictamen%20DGAI%20N%C2%B0%2008_2022.pdf" TargetMode="External"/><Relationship Id="rId158" Type="http://schemas.openxmlformats.org/officeDocument/2006/relationships/hyperlink" Target="http://economiavirtual.com.py/web/pagina-general.php?codigo=35112" TargetMode="External"/><Relationship Id="rId20" Type="http://schemas.openxmlformats.org/officeDocument/2006/relationships/hyperlink" Target="https://drive.google.com/drive/folders/1hfikMO9_7aSL8ZssHfgoro7swzqDXPfs" TargetMode="External"/><Relationship Id="rId41" Type="http://schemas.openxmlformats.org/officeDocument/2006/relationships/hyperlink" Target="https://transparencia.senac.gov.py/gestion-cumplimiento" TargetMode="External"/><Relationship Id="rId62" Type="http://schemas.openxmlformats.org/officeDocument/2006/relationships/hyperlink" Target="https://www.mic.gov.py/mic/w/contenido.php?pagina=1&amp;id=2816" TargetMode="External"/><Relationship Id="rId83" Type="http://schemas.openxmlformats.org/officeDocument/2006/relationships/hyperlink" Target="https://www.contrataciones.gov.py/licitaciones/adjudicacion/415012-contratacion-directa-n-9-2022-adquisicion-carnet-identificacion-funcionarios-ministe-1/resumen-adjudicacion.html" TargetMode="External"/><Relationship Id="rId88" Type="http://schemas.openxmlformats.org/officeDocument/2006/relationships/hyperlink" Target="https://www.contrataciones.gov.py/licitaciones/planificacion/400943-consultoria-contratacion-personal-servicio-asesoria-juridica-tecnica-direccion-gener-1.html" TargetMode="External"/><Relationship Id="rId111" Type="http://schemas.openxmlformats.org/officeDocument/2006/relationships/hyperlink" Target="https://www.contrataciones.gov.py/licitaciones/adjudicacion/408741-contratacion-directa-n-02-2022-servicio-limpieza-predio-parque-industrial-ministerio-1/resumen-adjudicacion.html" TargetMode="External"/><Relationship Id="rId132" Type="http://schemas.openxmlformats.org/officeDocument/2006/relationships/hyperlink" Target="https://www.mic.gov.py/mic/w/aud_interna/pdf/IF%20DGAI%20N%C2%B0%2020.2022%20-%20Incorporacion%20-%20Licencia%20Oracle.pdf" TargetMode="External"/><Relationship Id="rId153" Type="http://schemas.openxmlformats.org/officeDocument/2006/relationships/hyperlink" Target="https://micpy-my.sharepoint.com/:f:/g/personal/bianca_balbuena_mic_gov_py/Ei2SUOHEdcFBttxKEjMc_kIBndzSXz4ExC0-AtOA-CJbYA?e=pQH94u" TargetMode="External"/><Relationship Id="rId174" Type="http://schemas.openxmlformats.org/officeDocument/2006/relationships/hyperlink" Target="mailto:info@rediex.gov.py" TargetMode="External"/><Relationship Id="rId179" Type="http://schemas.openxmlformats.org/officeDocument/2006/relationships/hyperlink" Target="https://www.mic.gov.py/mic/w/mic/Rendicion.php" TargetMode="External"/><Relationship Id="rId190" Type="http://schemas.openxmlformats.org/officeDocument/2006/relationships/hyperlink" Target="https://www.lanacion.com.py/negocios/2022/12/15/con-sello-integridad-reconoceran-a-empresas-por-prevencion-de-la-corrupcion-e-impacto-en-clima-de-negocios/" TargetMode="External"/><Relationship Id="rId15" Type="http://schemas.openxmlformats.org/officeDocument/2006/relationships/hyperlink" Target="https://drive.google.com/drive/folders/1ypY6SLVi71gyYsKSA1IsrojXyhbYOQ8T" TargetMode="External"/><Relationship Id="rId36" Type="http://schemas.openxmlformats.org/officeDocument/2006/relationships/hyperlink" Target="https://drive.google.com/drive/folders/1lmhgGhlNm9hgTkxN64OjMVDTyI7fa0PT?usp=sharing" TargetMode="External"/><Relationship Id="rId57" Type="http://schemas.openxmlformats.org/officeDocument/2006/relationships/hyperlink" Target="https://micpy.sharepoint.com/:f:/s/DINAEMTEAM/EvQRUqPwsv5CrIv6IUQzY80BD8xJkuazA5C2iAGcV-GoeQ?e=jSWtkE" TargetMode="External"/><Relationship Id="rId106" Type="http://schemas.openxmlformats.org/officeDocument/2006/relationships/hyperlink" Target="https://www.contrataciones.gov.py/licitaciones/adjudicacion/416165-licitacion-concurso-ofertas-n-7-2022-mantenimiento-reparacion-aires-acondicionados-1/resumen-adjudicacion.html" TargetMode="External"/><Relationship Id="rId127" Type="http://schemas.openxmlformats.org/officeDocument/2006/relationships/hyperlink" Target="https://www.mic.gov.py/mic/w/aud_interna/pdf/IF%20DGAI%20N%C2%B0%2013.2022%20-%20Especial.%20Laboratorio%20Movil.pdf" TargetMode="External"/><Relationship Id="rId10" Type="http://schemas.openxmlformats.org/officeDocument/2006/relationships/hyperlink" Target="https://www.mic.gov.py/mic/w/mic/pdf/inciso_c/sueldos_202207-Jul.pdf" TargetMode="External"/><Relationship Id="rId31" Type="http://schemas.openxmlformats.org/officeDocument/2006/relationships/hyperlink" Target="mailto:reclamo-dgce@mic.gov.py" TargetMode="External"/><Relationship Id="rId52" Type="http://schemas.openxmlformats.org/officeDocument/2006/relationships/hyperlink" Target="../../../../DELL%20PRECISION/OneDrive%20-%20MINISTERIO%20DE%20INDUSTRIA%20Y%20COMERCIO/00%20PMC%20DGFI%20VM%20MIPYMES/00%20PCM%20CONVOCATORIA%202022/00%20LISTADO%20FINAL%20MIPYMES%20BENEFICIARIAS%202022/PCM%202022%20-%20LISTADO%20DE%20BENEFICIARIOS%20-%20GANADORES%20-%20FIRMADO.pdf" TargetMode="External"/><Relationship Id="rId73" Type="http://schemas.openxmlformats.org/officeDocument/2006/relationships/hyperlink" Target="https://www.instagram.com/p/CgT4tA4PxFX/" TargetMode="External"/><Relationship Id="rId78" Type="http://schemas.openxmlformats.org/officeDocument/2006/relationships/hyperlink" Target="https://drive.google.com/file/d/1bxbh2HL_9mewXnx1UsnO-0M86Q4JwIvo/view?usp=share_link" TargetMode="External"/><Relationship Id="rId94" Type="http://schemas.openxmlformats.org/officeDocument/2006/relationships/hyperlink" Target="https://www.contrataciones.gov.py/licitaciones/adjudicacion/415369-licitacion-concurso-ofertas-n-5-2022-subasta-baja-electronica-seguro-vehiculos-edifi-1/resumen-adjudicacion.html" TargetMode="External"/><Relationship Id="rId99" Type="http://schemas.openxmlformats.org/officeDocument/2006/relationships/hyperlink" Target="https://www.contrataciones.gov.py/licitaciones/adjudicacion/420183-contratacion-directa-n-20-2022-servicio-lavado-vehiculos-mic-contrato-abierto-pluria-1/resumen-adjudicacion.html" TargetMode="External"/><Relationship Id="rId101" Type="http://schemas.openxmlformats.org/officeDocument/2006/relationships/hyperlink" Target="https://www.contrataciones.gov.py/licitaciones/adjudicacion/419818-contratacion-directa-n-18-2022-provision-colocacion-cortinas-tipo-roller-anti-solar-1/resumen-adjudicacion.html" TargetMode="External"/><Relationship Id="rId122" Type="http://schemas.openxmlformats.org/officeDocument/2006/relationships/hyperlink" Target="https://www.mic.gov.py/mic/w/aud_interna/pdf/IF%20DGAI%20N%C2%B0%2018.2022%20-%20Comercio%20Interior.pdf" TargetMode="External"/><Relationship Id="rId143" Type="http://schemas.openxmlformats.org/officeDocument/2006/relationships/hyperlink" Target="https://www.mic.gov.py/mic/w/aud_interna/pdf/Dictamen%20DGAI%20N%C2%BA%2014_2022.pdf" TargetMode="External"/><Relationship Id="rId148" Type="http://schemas.openxmlformats.org/officeDocument/2006/relationships/hyperlink" Target="https://micpy-my.sharepoint.com/:f:/g/personal/bianca_balbuena_mic_gov_py/Ep0gFLVzaZVAghTFmdpn5eYB2qPT1LTinUkkqx3RValLoA?e=N1w7Rc" TargetMode="External"/><Relationship Id="rId164" Type="http://schemas.openxmlformats.org/officeDocument/2006/relationships/hyperlink" Target="../../../../../../OneDrive%20-%20MINISTERIO%20DE%20INDUSTRIA%20Y%20COMERCIO/ACUMULADO%20EJECUCION%20DE%20METAS%20REDIEX%20A%20DICIEMBRE%202022.pdf" TargetMode="External"/><Relationship Id="rId169" Type="http://schemas.openxmlformats.org/officeDocument/2006/relationships/hyperlink" Target="http://www.twitter.com/rediexparaguay" TargetMode="External"/><Relationship Id="rId185" Type="http://schemas.openxmlformats.org/officeDocument/2006/relationships/hyperlink" Target="https://micpy-my.sharepoint.com/:b:/g/personal/grios_mic_gov_py/EUHWV98FDtZPlhqOskxg3rsBf9VLggWJegK0jQmopwcjYw?e=7x7YW1" TargetMode="External"/><Relationship Id="rId4" Type="http://schemas.openxmlformats.org/officeDocument/2006/relationships/hyperlink" Target="https://www.mic.gov.py/mic/w/mic/pdf/inciso_c/sueldos_202203-Mar.pdf" TargetMode="External"/><Relationship Id="rId9" Type="http://schemas.openxmlformats.org/officeDocument/2006/relationships/hyperlink" Target="https://www.mic.gov.py/mic/w/mic/pdf/inciso_c/sueldos_202206-Jun.pdf" TargetMode="External"/><Relationship Id="rId180" Type="http://schemas.openxmlformats.org/officeDocument/2006/relationships/hyperlink" Target="https://drive.google.com/file/d/1-kDXWfkllrfU693b-rlo1TkShF50nLYK/view?usp=sharing" TargetMode="External"/><Relationship Id="rId26" Type="http://schemas.openxmlformats.org/officeDocument/2006/relationships/hyperlink" Target="../../../../../../AppData/Local/admorel_mic_gov_py/_layouts/15/onedrive.aspx?id=%2Fpersonal%2Fadmorel%5Fmic%5Fgov%5Fpy%2FDocuments%2FEvidencias%20Informe%20Rendici%C3%B3n%20de%20Cuentas%20DGCS%202022" TargetMode="External"/><Relationship Id="rId47" Type="http://schemas.openxmlformats.org/officeDocument/2006/relationships/hyperlink" Target="https://transparencia.senac.gov.py/gestion-cumplimiento" TargetMode="External"/><Relationship Id="rId68" Type="http://schemas.openxmlformats.org/officeDocument/2006/relationships/hyperlink" Target="https://www.gruporiquelme.com/noticias/artesanos-productores-y-emprendedores-conformaran-la-feria-de-pequenos-productores-en-los-supermercados-real" TargetMode="External"/><Relationship Id="rId89" Type="http://schemas.openxmlformats.org/officeDocument/2006/relationships/hyperlink" Target="https://www.contrataciones.gov.py/licitaciones/adjudicacion/413524-contratacion-directa-n-6-2022-provision-insumos-cafeteria-contrato-abierto-plurianua-1/resumen-adjudicacion.html" TargetMode="External"/><Relationship Id="rId112" Type="http://schemas.openxmlformats.org/officeDocument/2006/relationships/hyperlink" Target="https://www.contrataciones.gov.py/licitaciones/adjudicacion/408685-licitacion-concurso-ofertas-n-1-2022-provision-pasajes-aereos-nacionales-e-internaci-1/resumen-adjudicacion.html" TargetMode="External"/><Relationship Id="rId133" Type="http://schemas.openxmlformats.org/officeDocument/2006/relationships/hyperlink" Target="https://www.mic.gov.py/mic/w/aud_interna/pdf/IF%20DGAI%20N%C2%B0%2021.2022%20-%20Auditoria%20al%20Programa%203865-OC-PR%20-%20REDIEX.pdf" TargetMode="External"/><Relationship Id="rId154" Type="http://schemas.openxmlformats.org/officeDocument/2006/relationships/hyperlink" Target="https://micpy-my.sharepoint.com/:b:/g/personal/bianca_balbuena_mic_gov_py/ESxh5CI0OMlGvgISr7jf-NgB6ueYqs8C1XEcQUx2m8HQNw?e=9BIW7k" TargetMode="External"/><Relationship Id="rId175" Type="http://schemas.openxmlformats.org/officeDocument/2006/relationships/hyperlink" Target="http://www.investinparaguay.com.py/" TargetMode="External"/><Relationship Id="rId16" Type="http://schemas.openxmlformats.org/officeDocument/2006/relationships/hyperlink" Target="https://www.acraiz.gov.py/html/Agentesderegistrosvit.html" TargetMode="External"/><Relationship Id="rId37" Type="http://schemas.openxmlformats.org/officeDocument/2006/relationships/hyperlink" Target="https://drive.google.com/file/d/1bxbh2HL_9mewXnx1UsnO-0M86Q4JwIvo/view?usp=share_link" TargetMode="External"/><Relationship Id="rId58" Type="http://schemas.openxmlformats.org/officeDocument/2006/relationships/hyperlink" Target="https://micpy.sharepoint.com/:x:/s/DINAEMTEAM/ETbTR9257atHtsI_Cs1rxNwByjdOwc-iryxZFnRRxrmSLg?e=LZjsxg" TargetMode="External"/><Relationship Id="rId79" Type="http://schemas.openxmlformats.org/officeDocument/2006/relationships/hyperlink" Target="https://drive.google.com/file/d/1hf5Sv_2n1DODyL5eVAxgxP70ggwqhYHV/view?usp=share_link" TargetMode="External"/><Relationship Id="rId102" Type="http://schemas.openxmlformats.org/officeDocument/2006/relationships/hyperlink" Target="https://www.contrataciones.gov.py/licitaciones/adjudicacion/417075-licitacion-publica-nacional-n-2-2022-subasta-baja-electronica-contratacion-seguro-me-1/resumen-adjudicacion.html" TargetMode="External"/><Relationship Id="rId123" Type="http://schemas.openxmlformats.org/officeDocument/2006/relationships/hyperlink" Target="https://www.mic.gov.py/mic/w/aud_interna/pdf/IF%20DGAI%20N%C2%B0%2025.2022%20-Auditoria%20de%20Gestion%20Direccion%20Financiera_y%20Contabilidad.pdf" TargetMode="External"/><Relationship Id="rId144" Type="http://schemas.openxmlformats.org/officeDocument/2006/relationships/hyperlink" Target="https://www.mic.gov.py/mic/w/aud_interna/pdf/IF%20DGAI%20N%C2%B0%2028.2022%20-%202%C2%B0%20Seguimiento%20a%20los%20PMF%20e%20PMI.pdf" TargetMode="External"/><Relationship Id="rId90" Type="http://schemas.openxmlformats.org/officeDocument/2006/relationships/hyperlink" Target="https://www.contrataciones.gov.py/licitaciones/adjudicacion/416025-contratacion-directa-n-10-2022-renovacion-licencias-arcserve-backup-plurianual-1/resumen-adjudicacion.html" TargetMode="External"/><Relationship Id="rId165" Type="http://schemas.openxmlformats.org/officeDocument/2006/relationships/hyperlink" Target="../../../../../../OneDrive%20-%20MINISTERIO%20DE%20INDUSTRIA%20Y%20COMERCIO/ACUMULADO%20EJECUCION%20DE%20METAS%20REDIEX%20A%20DICIEMBRE%202022.pdf" TargetMode="External"/><Relationship Id="rId186" Type="http://schemas.openxmlformats.org/officeDocument/2006/relationships/hyperlink" Target="https://micpy-my.sharepoint.com/:b:/g/personal/grios_mic_gov_py/EQFqI-giA5lPqr8tHPI55E0BwQx1UDR-5Orx28rsLJUh9w?e=eWku6G" TargetMode="External"/><Relationship Id="rId27" Type="http://schemas.openxmlformats.org/officeDocument/2006/relationships/hyperlink" Target="../../../../../../AppData/:f:/g/personal/scomercio_mic_gov_py/EoZV0vgScw9Bjh-oD6WOyNoBHhTdlROIjqk_6g7BNbUSPg?e=1lYLwA" TargetMode="External"/><Relationship Id="rId48" Type="http://schemas.openxmlformats.org/officeDocument/2006/relationships/hyperlink" Target="https://transparencia.senac.gov.py/gestion-cumplimiento" TargetMode="External"/><Relationship Id="rId69" Type="http://schemas.openxmlformats.org/officeDocument/2006/relationships/hyperlink" Target="https://www.ip.gov.py/ip/emprende-shopping-se-realiza-con-charlas-y-exposicion-de-ventas-este-miercoles/" TargetMode="External"/><Relationship Id="rId113" Type="http://schemas.openxmlformats.org/officeDocument/2006/relationships/hyperlink" Target="https://www.contrataciones.gov.py/licitaciones/adjudicacion/408751-contratacion-directa-n-01-2022-servicio-telefonia-movil-contrato-abierto-plurianual-1/resumen-adjudicacion.html" TargetMode="External"/><Relationship Id="rId134" Type="http://schemas.openxmlformats.org/officeDocument/2006/relationships/hyperlink" Target="https://www.mic.gov.py/mic/w/aud_interna/pdf/IF%20DGAI%20N%C2%B0%2022.2022%20-%20Incorporacion%20-%20TERA.pdf" TargetMode="External"/><Relationship Id="rId80" Type="http://schemas.openxmlformats.org/officeDocument/2006/relationships/hyperlink" Target="https://drive.google.com/file/d/1IiTR-91cmjQJumMBG6cWocdBrhkKfaP5/view?usp=share_link" TargetMode="External"/><Relationship Id="rId155" Type="http://schemas.openxmlformats.org/officeDocument/2006/relationships/hyperlink" Target="https://micpy-my.sharepoint.com/:b:/g/personal/bianca_balbuena_mic_gov_py/ESxh5CI0OMlGvgISr7jf-NgB6ueYqs8C1XEcQUx2m8HQNw?e=9BIW7k" TargetMode="External"/><Relationship Id="rId176" Type="http://schemas.openxmlformats.org/officeDocument/2006/relationships/hyperlink" Target="mailto:info@rediex.gov.py" TargetMode="External"/><Relationship Id="rId17" Type="http://schemas.openxmlformats.org/officeDocument/2006/relationships/hyperlink" Target="https://drive.google.com/drive/folders/1WJLMlccfvCjLOtPH-jEa-482b3TwAUKY" TargetMode="External"/><Relationship Id="rId38" Type="http://schemas.openxmlformats.org/officeDocument/2006/relationships/hyperlink" Target="https://transparencia.senac.gov.py/gestion-cumplimiento" TargetMode="External"/><Relationship Id="rId59" Type="http://schemas.openxmlformats.org/officeDocument/2006/relationships/hyperlink" Target="https://www.mic.gov.py/mic/w/contenido.php?pagina=1&amp;id=2924" TargetMode="External"/><Relationship Id="rId103" Type="http://schemas.openxmlformats.org/officeDocument/2006/relationships/hyperlink" Target="https://www.contrataciones.gov.py/licitaciones/adjudicacion/419126-contratacion-directa-n-14-2022-adquisicion-neumaticos-parque-automotor-mic-1/resumen-adjudicacion.html" TargetMode="External"/><Relationship Id="rId124" Type="http://schemas.openxmlformats.org/officeDocument/2006/relationships/hyperlink" Target="https://www.mic.gov.py/mic/w/aud_interna/pdf/IF%20DGAI%20N%C2%B0%2027.2022%20-%20Auditoria%20de%20Gestion%20-%20UOC.pdf" TargetMode="External"/><Relationship Id="rId70" Type="http://schemas.openxmlformats.org/officeDocument/2006/relationships/hyperlink" Target="https://www.mic.gov.py/mic/w/mic/pdf/CAFSA%20-%20SUPERMERCADOS%20ARETE.pdf" TargetMode="External"/><Relationship Id="rId91" Type="http://schemas.openxmlformats.org/officeDocument/2006/relationships/hyperlink" Target="https://www.contrataciones.gov.py/licitaciones/adjudicacion/416345-licitacion-concurso-ofertas-n-6-2022-servicios-taxi-aereo-contrato-abierto-plurianua-1/resumen-adjudicacion.html" TargetMode="External"/><Relationship Id="rId145" Type="http://schemas.openxmlformats.org/officeDocument/2006/relationships/hyperlink" Target="https://micpy-my.sharepoint.com/:f:/g/personal/bianca_balbuena_mic_gov_py/EqzeakcyfLdNnwnytarEiZ0B8V2X1b8TkuDmET-7-tp8Yg?e=j4Zc38" TargetMode="External"/><Relationship Id="rId166" Type="http://schemas.openxmlformats.org/officeDocument/2006/relationships/hyperlink" Target="../../../../../../OneDrive%20-%20MINISTERIO%20DE%20INDUSTRIA%20Y%20COMERCIO/Ejecuci&#243;n%20Diciembre%20Actividad%205.pdf" TargetMode="External"/><Relationship Id="rId187" Type="http://schemas.openxmlformats.org/officeDocument/2006/relationships/hyperlink" Target="https://www.mic.gov.py/mic/w/inicio.php" TargetMode="External"/><Relationship Id="rId1" Type="http://schemas.openxmlformats.org/officeDocument/2006/relationships/hyperlink" Target="https://www.mic.gov.py/mic/w/mic/pdf/188.2021.pdf" TargetMode="External"/><Relationship Id="rId28" Type="http://schemas.openxmlformats.org/officeDocument/2006/relationships/hyperlink" Target="https://drive.google.com/drive/folders/1HumZ0iUSMZV5l-OJiuYN9lu9NAPoR9ZT" TargetMode="External"/><Relationship Id="rId49" Type="http://schemas.openxmlformats.org/officeDocument/2006/relationships/hyperlink" Target="https://transparencia.senac.gov.py/gestion-cumplimiento" TargetMode="External"/><Relationship Id="rId114" Type="http://schemas.openxmlformats.org/officeDocument/2006/relationships/hyperlink" Target="https://www.contrataciones.gov.py/licitaciones/adjudicacion/413837-contratacion-directa-n-5-2022-adquisicion-camara-fotografica-sus-accesorios-direccio-1/resumen-adjudicacion.html" TargetMode="External"/><Relationship Id="rId60" Type="http://schemas.openxmlformats.org/officeDocument/2006/relationships/hyperlink" Target="https://micpy-my.sharepoint.com/:x:/g/personal/rosmery_mic_gov_py/EUsXIxDE8DFEtCWozIXUM0UBfGDEyqFDm0Pr4pebM0xFtA?e=6hbsw6" TargetMode="External"/><Relationship Id="rId81" Type="http://schemas.openxmlformats.org/officeDocument/2006/relationships/hyperlink" Target="https://drive.google.com/file/d/1RDEPadbhIo63tS_ysC6xqVaeVKlyEwhQ/view?usp=sharing" TargetMode="External"/><Relationship Id="rId135" Type="http://schemas.openxmlformats.org/officeDocument/2006/relationships/hyperlink" Target="https://www.mic.gov.py/mic/w/aud_interna/pdf/IF%20DGAI%20N%C2%B0%2023.2022%20-%20Racionalizacion.pdf" TargetMode="External"/><Relationship Id="rId156" Type="http://schemas.openxmlformats.org/officeDocument/2006/relationships/hyperlink" Target="https://micpy-my.sharepoint.com/:f:/g/personal/bianca_balbuena_mic_gov_py/Ei2SUOHEdcFBttxKEjMc_kIBndzSXz4ExC0-AtOA-CJbYA?e=pQH94u" TargetMode="External"/><Relationship Id="rId177" Type="http://schemas.openxmlformats.org/officeDocument/2006/relationships/hyperlink" Target="https://paraguayexport.gov.p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U571"/>
  <sheetViews>
    <sheetView tabSelected="1" topLeftCell="A532" zoomScaleNormal="100" workbookViewId="0">
      <selection sqref="A1:H549"/>
    </sheetView>
  </sheetViews>
  <sheetFormatPr baseColWidth="10" defaultColWidth="9.140625" defaultRowHeight="15"/>
  <cols>
    <col min="1" max="1" width="21.5703125" customWidth="1"/>
    <col min="2" max="2" width="29.140625" customWidth="1"/>
    <col min="3" max="3" width="40" customWidth="1"/>
    <col min="4" max="4" width="31.5703125" customWidth="1"/>
    <col min="5" max="5" width="31.85546875" customWidth="1"/>
    <col min="6" max="6" width="15.140625" customWidth="1"/>
    <col min="7" max="7" width="23.7109375" customWidth="1"/>
    <col min="8" max="8" width="8.28515625" customWidth="1"/>
    <col min="9" max="9" width="23.140625" customWidth="1"/>
  </cols>
  <sheetData>
    <row r="1" spans="1:12">
      <c r="A1" s="285" t="s">
        <v>117</v>
      </c>
      <c r="B1" s="286"/>
      <c r="C1" s="286"/>
      <c r="D1" s="286"/>
      <c r="E1" s="286"/>
      <c r="F1" s="286"/>
      <c r="G1" s="287"/>
      <c r="H1" s="217"/>
      <c r="I1" s="17"/>
      <c r="J1" s="17"/>
      <c r="K1" s="5"/>
      <c r="L1" s="5"/>
    </row>
    <row r="2" spans="1:12">
      <c r="A2" s="364"/>
      <c r="B2" s="365"/>
      <c r="C2" s="365"/>
      <c r="D2" s="365"/>
      <c r="E2" s="365"/>
      <c r="F2" s="365"/>
      <c r="G2" s="366"/>
      <c r="H2" s="44"/>
      <c r="I2" s="17"/>
      <c r="J2" s="17"/>
      <c r="K2" s="5"/>
      <c r="L2" s="5"/>
    </row>
    <row r="3" spans="1:12">
      <c r="A3" s="364" t="s">
        <v>0</v>
      </c>
      <c r="B3" s="365"/>
      <c r="C3" s="365"/>
      <c r="D3" s="365"/>
      <c r="E3" s="365"/>
      <c r="F3" s="365"/>
      <c r="G3" s="366"/>
      <c r="H3" s="44"/>
      <c r="I3" s="17"/>
      <c r="J3" s="17"/>
      <c r="K3" s="5"/>
      <c r="L3" s="5"/>
    </row>
    <row r="4" spans="1:12" ht="33" customHeight="1">
      <c r="A4" s="218" t="s">
        <v>1</v>
      </c>
      <c r="B4" s="356" t="s">
        <v>121</v>
      </c>
      <c r="C4" s="356"/>
      <c r="D4" s="46"/>
      <c r="E4" s="46"/>
      <c r="F4" s="46"/>
      <c r="G4" s="47"/>
      <c r="H4" s="44"/>
      <c r="I4" s="17"/>
      <c r="J4" s="17"/>
      <c r="K4" s="5"/>
      <c r="L4" s="5"/>
    </row>
    <row r="5" spans="1:12">
      <c r="A5" s="218" t="s">
        <v>2</v>
      </c>
      <c r="B5" s="356" t="s">
        <v>925</v>
      </c>
      <c r="C5" s="356"/>
      <c r="D5" s="46"/>
      <c r="E5" s="46"/>
      <c r="F5" s="46"/>
      <c r="G5" s="47"/>
      <c r="H5" s="44"/>
      <c r="I5" s="17"/>
      <c r="J5" s="17"/>
      <c r="K5" s="5"/>
      <c r="L5" s="5"/>
    </row>
    <row r="6" spans="1:12">
      <c r="A6" s="313" t="s">
        <v>3</v>
      </c>
      <c r="B6" s="314"/>
      <c r="C6" s="314"/>
      <c r="D6" s="314"/>
      <c r="E6" s="314"/>
      <c r="F6" s="314"/>
      <c r="G6" s="315"/>
      <c r="H6" s="44"/>
      <c r="I6" s="17"/>
      <c r="J6" s="17"/>
      <c r="K6" s="5"/>
      <c r="L6" s="5"/>
    </row>
    <row r="7" spans="1:12" ht="15" customHeight="1">
      <c r="A7" s="368" t="s">
        <v>122</v>
      </c>
      <c r="B7" s="369"/>
      <c r="C7" s="369"/>
      <c r="D7" s="369"/>
      <c r="E7" s="369"/>
      <c r="F7" s="369"/>
      <c r="G7" s="370"/>
      <c r="H7" s="44"/>
      <c r="I7" s="17"/>
      <c r="J7" s="17"/>
      <c r="K7" s="5"/>
      <c r="L7" s="5"/>
    </row>
    <row r="8" spans="1:12" ht="15" customHeight="1">
      <c r="A8" s="357"/>
      <c r="B8" s="358"/>
      <c r="C8" s="358"/>
      <c r="D8" s="358"/>
      <c r="E8" s="358"/>
      <c r="F8" s="358"/>
      <c r="G8" s="359"/>
      <c r="H8" s="44"/>
      <c r="I8" s="17"/>
      <c r="J8" s="17"/>
      <c r="K8" s="5"/>
      <c r="L8" s="5"/>
    </row>
    <row r="9" spans="1:12" ht="15" customHeight="1">
      <c r="A9" s="357"/>
      <c r="B9" s="358"/>
      <c r="C9" s="358"/>
      <c r="D9" s="358"/>
      <c r="E9" s="358"/>
      <c r="F9" s="358"/>
      <c r="G9" s="359"/>
      <c r="H9" s="44"/>
      <c r="I9" s="17"/>
      <c r="J9" s="17"/>
      <c r="K9" s="5"/>
      <c r="L9" s="5"/>
    </row>
    <row r="10" spans="1:12" ht="15" customHeight="1">
      <c r="A10" s="357"/>
      <c r="B10" s="358"/>
      <c r="C10" s="358"/>
      <c r="D10" s="358"/>
      <c r="E10" s="358"/>
      <c r="F10" s="358"/>
      <c r="G10" s="359"/>
      <c r="H10" s="44"/>
      <c r="I10" s="17"/>
      <c r="J10" s="17"/>
      <c r="K10" s="5"/>
      <c r="L10" s="5"/>
    </row>
    <row r="11" spans="1:12" ht="12.75" customHeight="1">
      <c r="A11" s="357"/>
      <c r="B11" s="358"/>
      <c r="C11" s="358"/>
      <c r="D11" s="358"/>
      <c r="E11" s="358"/>
      <c r="F11" s="358"/>
      <c r="G11" s="359"/>
      <c r="H11" s="44"/>
      <c r="I11" s="17"/>
      <c r="J11" s="17"/>
      <c r="K11" s="5"/>
      <c r="L11" s="5"/>
    </row>
    <row r="12" spans="1:12" ht="15" hidden="1" customHeight="1">
      <c r="A12" s="360"/>
      <c r="B12" s="361"/>
      <c r="C12" s="361"/>
      <c r="D12" s="361"/>
      <c r="E12" s="361"/>
      <c r="F12" s="361"/>
      <c r="G12" s="362"/>
      <c r="H12" s="44"/>
      <c r="I12" s="17"/>
      <c r="J12" s="17"/>
      <c r="K12" s="5"/>
      <c r="L12" s="5"/>
    </row>
    <row r="13" spans="1:12">
      <c r="A13" s="313" t="s">
        <v>4</v>
      </c>
      <c r="B13" s="314"/>
      <c r="C13" s="314"/>
      <c r="D13" s="314"/>
      <c r="E13" s="314"/>
      <c r="F13" s="314"/>
      <c r="G13" s="315"/>
      <c r="H13" s="44"/>
      <c r="I13" s="17"/>
      <c r="J13" s="17"/>
      <c r="K13" s="5"/>
      <c r="L13" s="5"/>
    </row>
    <row r="14" spans="1:12" ht="15" customHeight="1">
      <c r="A14" s="368" t="s">
        <v>123</v>
      </c>
      <c r="B14" s="369"/>
      <c r="C14" s="369"/>
      <c r="D14" s="369"/>
      <c r="E14" s="369"/>
      <c r="F14" s="369"/>
      <c r="G14" s="370"/>
      <c r="H14" s="44"/>
      <c r="I14" s="17"/>
      <c r="J14" s="17"/>
      <c r="K14" s="5"/>
      <c r="L14" s="5"/>
    </row>
    <row r="15" spans="1:12" ht="15" customHeight="1">
      <c r="A15" s="357"/>
      <c r="B15" s="358"/>
      <c r="C15" s="358"/>
      <c r="D15" s="358"/>
      <c r="E15" s="358"/>
      <c r="F15" s="358"/>
      <c r="G15" s="359"/>
      <c r="H15" s="44"/>
      <c r="I15" s="17"/>
      <c r="J15" s="17"/>
      <c r="K15" s="5"/>
      <c r="L15" s="5"/>
    </row>
    <row r="16" spans="1:12" ht="15" customHeight="1">
      <c r="A16" s="357"/>
      <c r="B16" s="358"/>
      <c r="C16" s="358"/>
      <c r="D16" s="358"/>
      <c r="E16" s="358"/>
      <c r="F16" s="358"/>
      <c r="G16" s="359"/>
      <c r="H16" s="44"/>
      <c r="I16" s="17"/>
      <c r="J16" s="17"/>
      <c r="K16" s="5"/>
      <c r="L16" s="5"/>
    </row>
    <row r="17" spans="1:12" ht="15" customHeight="1">
      <c r="A17" s="357"/>
      <c r="B17" s="358"/>
      <c r="C17" s="358"/>
      <c r="D17" s="358"/>
      <c r="E17" s="358"/>
      <c r="F17" s="358"/>
      <c r="G17" s="359"/>
      <c r="H17" s="44"/>
      <c r="I17" s="17"/>
      <c r="J17" s="17"/>
      <c r="K17" s="5"/>
      <c r="L17" s="5"/>
    </row>
    <row r="18" spans="1:12" ht="15" customHeight="1">
      <c r="A18" s="357"/>
      <c r="B18" s="358"/>
      <c r="C18" s="358"/>
      <c r="D18" s="358"/>
      <c r="E18" s="358"/>
      <c r="F18" s="358"/>
      <c r="G18" s="359"/>
      <c r="H18" s="44"/>
      <c r="I18" s="17"/>
      <c r="J18" s="17"/>
      <c r="K18" s="5"/>
      <c r="L18" s="5"/>
    </row>
    <row r="19" spans="1:12" ht="0.75" customHeight="1">
      <c r="A19" s="360"/>
      <c r="B19" s="361"/>
      <c r="C19" s="361"/>
      <c r="D19" s="361"/>
      <c r="E19" s="361"/>
      <c r="F19" s="361"/>
      <c r="G19" s="362"/>
      <c r="H19" s="44"/>
      <c r="I19" s="17"/>
      <c r="J19" s="17"/>
      <c r="K19" s="5"/>
      <c r="L19" s="5"/>
    </row>
    <row r="20" spans="1:12" ht="9" hidden="1" customHeight="1">
      <c r="A20" s="219"/>
      <c r="B20" s="220"/>
      <c r="C20" s="220"/>
      <c r="D20" s="220"/>
      <c r="E20" s="220"/>
      <c r="F20" s="220"/>
      <c r="G20" s="221"/>
      <c r="H20" s="46"/>
      <c r="I20" s="17"/>
      <c r="J20" s="17"/>
      <c r="K20" s="5"/>
      <c r="L20" s="5"/>
    </row>
    <row r="21" spans="1:12" s="1" customFormat="1">
      <c r="A21" s="313" t="s">
        <v>105</v>
      </c>
      <c r="B21" s="314"/>
      <c r="C21" s="314"/>
      <c r="D21" s="314"/>
      <c r="E21" s="314"/>
      <c r="F21" s="314"/>
      <c r="G21" s="315"/>
      <c r="H21" s="217"/>
      <c r="I21" s="18"/>
      <c r="J21" s="18"/>
      <c r="K21" s="6"/>
      <c r="L21" s="6"/>
    </row>
    <row r="22" spans="1:12" s="1" customFormat="1" ht="39" customHeight="1">
      <c r="A22" s="367" t="s">
        <v>124</v>
      </c>
      <c r="B22" s="252"/>
      <c r="C22" s="252"/>
      <c r="D22" s="252"/>
      <c r="E22" s="252"/>
      <c r="F22" s="252"/>
      <c r="G22" s="253"/>
      <c r="H22" s="217"/>
      <c r="I22" s="18"/>
      <c r="J22" s="18"/>
      <c r="K22" s="6"/>
      <c r="L22" s="6"/>
    </row>
    <row r="23" spans="1:12">
      <c r="A23" s="222" t="s">
        <v>5</v>
      </c>
      <c r="B23" s="371" t="s">
        <v>6</v>
      </c>
      <c r="C23" s="372"/>
      <c r="D23" s="373" t="s">
        <v>7</v>
      </c>
      <c r="E23" s="373"/>
      <c r="F23" s="373" t="s">
        <v>8</v>
      </c>
      <c r="G23" s="373"/>
      <c r="H23" s="44"/>
      <c r="I23" s="17"/>
      <c r="J23" s="17"/>
      <c r="K23" s="5"/>
      <c r="L23" s="5"/>
    </row>
    <row r="24" spans="1:12">
      <c r="A24" s="216">
        <v>1</v>
      </c>
      <c r="B24" s="346" t="s">
        <v>128</v>
      </c>
      <c r="C24" s="346"/>
      <c r="D24" s="250" t="s">
        <v>192</v>
      </c>
      <c r="E24" s="250"/>
      <c r="F24" s="257" t="s">
        <v>125</v>
      </c>
      <c r="G24" s="259"/>
      <c r="H24" s="28"/>
      <c r="I24" s="17"/>
      <c r="J24" s="17"/>
      <c r="K24" s="5"/>
      <c r="L24" s="5"/>
    </row>
    <row r="25" spans="1:12">
      <c r="A25" s="216">
        <v>2</v>
      </c>
      <c r="B25" s="346" t="s">
        <v>126</v>
      </c>
      <c r="C25" s="346"/>
      <c r="D25" s="250" t="s">
        <v>922</v>
      </c>
      <c r="E25" s="250"/>
      <c r="F25" s="257" t="s">
        <v>127</v>
      </c>
      <c r="G25" s="259"/>
      <c r="H25" s="28"/>
      <c r="I25" s="17"/>
      <c r="J25" s="17"/>
      <c r="K25" s="5"/>
      <c r="L25" s="5"/>
    </row>
    <row r="26" spans="1:12">
      <c r="A26" s="216">
        <v>3</v>
      </c>
      <c r="B26" s="346" t="s">
        <v>150</v>
      </c>
      <c r="C26" s="346"/>
      <c r="D26" s="250" t="s">
        <v>820</v>
      </c>
      <c r="E26" s="250"/>
      <c r="F26" s="257" t="s">
        <v>129</v>
      </c>
      <c r="G26" s="259"/>
      <c r="H26" s="28"/>
      <c r="I26" s="17"/>
      <c r="J26" s="17"/>
      <c r="K26" s="5"/>
      <c r="L26" s="5"/>
    </row>
    <row r="27" spans="1:12">
      <c r="A27" s="216">
        <v>4</v>
      </c>
      <c r="B27" s="346" t="s">
        <v>130</v>
      </c>
      <c r="C27" s="346"/>
      <c r="D27" s="250" t="s">
        <v>131</v>
      </c>
      <c r="E27" s="250"/>
      <c r="F27" s="257" t="s">
        <v>132</v>
      </c>
      <c r="G27" s="259"/>
      <c r="H27" s="28"/>
      <c r="I27" s="17"/>
      <c r="J27" s="17"/>
      <c r="K27" s="5"/>
      <c r="L27" s="5"/>
    </row>
    <row r="28" spans="1:12">
      <c r="A28" s="216">
        <v>5</v>
      </c>
      <c r="B28" s="346" t="s">
        <v>133</v>
      </c>
      <c r="C28" s="346"/>
      <c r="D28" s="250" t="s">
        <v>138</v>
      </c>
      <c r="E28" s="250"/>
      <c r="F28" s="257" t="s">
        <v>134</v>
      </c>
      <c r="G28" s="259"/>
      <c r="H28" s="28"/>
      <c r="I28" s="17"/>
      <c r="J28" s="17"/>
      <c r="K28" s="5"/>
      <c r="L28" s="5"/>
    </row>
    <row r="29" spans="1:12">
      <c r="A29" s="216">
        <v>6</v>
      </c>
      <c r="B29" s="346" t="s">
        <v>135</v>
      </c>
      <c r="C29" s="346"/>
      <c r="D29" s="250" t="s">
        <v>923</v>
      </c>
      <c r="E29" s="250"/>
      <c r="F29" s="257" t="s">
        <v>136</v>
      </c>
      <c r="G29" s="259"/>
      <c r="H29" s="28"/>
      <c r="I29" s="17"/>
      <c r="J29" s="17"/>
      <c r="K29" s="5"/>
      <c r="L29" s="5"/>
    </row>
    <row r="30" spans="1:12">
      <c r="A30" s="216">
        <v>7</v>
      </c>
      <c r="B30" s="346" t="s">
        <v>137</v>
      </c>
      <c r="C30" s="346"/>
      <c r="D30" s="250" t="s">
        <v>193</v>
      </c>
      <c r="E30" s="250"/>
      <c r="F30" s="257" t="s">
        <v>139</v>
      </c>
      <c r="G30" s="259"/>
      <c r="H30" s="28"/>
      <c r="I30" s="17"/>
      <c r="J30" s="17"/>
      <c r="K30" s="5"/>
      <c r="L30" s="5"/>
    </row>
    <row r="31" spans="1:12">
      <c r="A31" s="216">
        <v>8</v>
      </c>
      <c r="B31" s="346" t="s">
        <v>140</v>
      </c>
      <c r="C31" s="346"/>
      <c r="D31" s="250" t="s">
        <v>141</v>
      </c>
      <c r="E31" s="250"/>
      <c r="F31" s="257" t="s">
        <v>142</v>
      </c>
      <c r="G31" s="259"/>
      <c r="H31" s="28"/>
      <c r="I31" s="17"/>
      <c r="J31" s="17"/>
      <c r="K31" s="5"/>
      <c r="L31" s="5"/>
    </row>
    <row r="32" spans="1:12">
      <c r="A32" s="216">
        <v>9</v>
      </c>
      <c r="B32" s="375" t="s">
        <v>819</v>
      </c>
      <c r="C32" s="376"/>
      <c r="D32" s="257" t="s">
        <v>924</v>
      </c>
      <c r="E32" s="259"/>
      <c r="F32" s="257" t="s">
        <v>149</v>
      </c>
      <c r="G32" s="259"/>
      <c r="H32" s="28"/>
      <c r="I32" s="17"/>
      <c r="J32" s="17"/>
      <c r="K32" s="5"/>
      <c r="L32" s="5"/>
    </row>
    <row r="33" spans="1:42">
      <c r="A33" s="216">
        <v>10</v>
      </c>
      <c r="B33" s="346" t="s">
        <v>143</v>
      </c>
      <c r="C33" s="346"/>
      <c r="D33" s="250" t="s">
        <v>144</v>
      </c>
      <c r="E33" s="250"/>
      <c r="F33" s="257" t="s">
        <v>145</v>
      </c>
      <c r="G33" s="259"/>
      <c r="H33" s="28"/>
      <c r="I33" s="17"/>
      <c r="J33" s="17"/>
      <c r="K33" s="5"/>
      <c r="L33" s="5"/>
    </row>
    <row r="34" spans="1:42">
      <c r="A34" s="216">
        <v>11</v>
      </c>
      <c r="B34" s="346" t="s">
        <v>146</v>
      </c>
      <c r="C34" s="346"/>
      <c r="D34" s="250" t="s">
        <v>147</v>
      </c>
      <c r="E34" s="250"/>
      <c r="F34" s="257" t="s">
        <v>148</v>
      </c>
      <c r="G34" s="259"/>
      <c r="H34" s="28"/>
      <c r="I34" s="17"/>
      <c r="J34" s="17"/>
      <c r="K34" s="5"/>
      <c r="L34" s="5"/>
    </row>
    <row r="35" spans="1:42" ht="15.75" customHeight="1">
      <c r="A35" s="384" t="s">
        <v>88</v>
      </c>
      <c r="B35" s="384"/>
      <c r="C35" s="384"/>
      <c r="D35" s="384"/>
      <c r="E35" s="317">
        <v>11</v>
      </c>
      <c r="F35" s="317"/>
      <c r="G35" s="317"/>
      <c r="H35" s="28"/>
      <c r="I35" s="17"/>
      <c r="J35" s="17"/>
      <c r="K35" s="5"/>
      <c r="L35" s="5"/>
    </row>
    <row r="36" spans="1:42" ht="15.75" customHeight="1">
      <c r="A36" s="384" t="s">
        <v>90</v>
      </c>
      <c r="B36" s="384"/>
      <c r="C36" s="384"/>
      <c r="D36" s="384"/>
      <c r="E36" s="317">
        <v>8</v>
      </c>
      <c r="F36" s="317"/>
      <c r="G36" s="317"/>
      <c r="H36" s="28"/>
      <c r="I36" s="17"/>
      <c r="J36" s="17"/>
      <c r="K36" s="5"/>
      <c r="L36" s="5"/>
    </row>
    <row r="37" spans="1:42" ht="15.75" customHeight="1">
      <c r="A37" s="384" t="s">
        <v>89</v>
      </c>
      <c r="B37" s="384"/>
      <c r="C37" s="384"/>
      <c r="D37" s="384"/>
      <c r="E37" s="317">
        <v>5</v>
      </c>
      <c r="F37" s="317"/>
      <c r="G37" s="317"/>
      <c r="H37" s="28"/>
      <c r="I37" s="17"/>
      <c r="J37" s="17"/>
      <c r="K37" s="5"/>
      <c r="L37" s="5"/>
    </row>
    <row r="38" spans="1:42" s="3" customFormat="1">
      <c r="A38" s="384" t="s">
        <v>93</v>
      </c>
      <c r="B38" s="384"/>
      <c r="C38" s="384"/>
      <c r="D38" s="384"/>
      <c r="E38" s="317">
        <v>11</v>
      </c>
      <c r="F38" s="317"/>
      <c r="G38" s="317"/>
      <c r="H38" s="28"/>
      <c r="I38" s="17"/>
      <c r="J38" s="17"/>
      <c r="K38" s="5"/>
      <c r="L38" s="5"/>
      <c r="M38"/>
      <c r="N38"/>
      <c r="O38"/>
      <c r="P38"/>
      <c r="Q38"/>
      <c r="R38"/>
      <c r="S38"/>
      <c r="T38"/>
      <c r="U38"/>
      <c r="V38"/>
      <c r="W38"/>
      <c r="X38"/>
      <c r="Y38"/>
      <c r="Z38"/>
      <c r="AA38"/>
      <c r="AB38"/>
      <c r="AC38"/>
      <c r="AD38"/>
      <c r="AE38"/>
      <c r="AF38"/>
      <c r="AG38"/>
      <c r="AH38"/>
      <c r="AI38"/>
      <c r="AJ38"/>
      <c r="AK38"/>
      <c r="AL38"/>
      <c r="AM38"/>
      <c r="AN38"/>
      <c r="AO38"/>
      <c r="AP38"/>
    </row>
    <row r="39" spans="1:42">
      <c r="A39" s="45"/>
      <c r="B39" s="46"/>
      <c r="C39" s="46"/>
      <c r="D39" s="46"/>
      <c r="E39" s="46"/>
      <c r="F39" s="46"/>
      <c r="G39" s="47"/>
      <c r="H39" s="153"/>
      <c r="I39" s="19"/>
      <c r="J39" s="19"/>
      <c r="K39" s="7"/>
      <c r="L39" s="7"/>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2">
      <c r="A40" s="364" t="s">
        <v>104</v>
      </c>
      <c r="B40" s="365"/>
      <c r="C40" s="365"/>
      <c r="D40" s="365"/>
      <c r="E40" s="365"/>
      <c r="F40" s="365"/>
      <c r="G40" s="366"/>
      <c r="H40" s="28"/>
      <c r="I40" s="17"/>
      <c r="J40" s="17"/>
      <c r="K40" s="5"/>
      <c r="L40" s="5"/>
    </row>
    <row r="41" spans="1:42" ht="47.25" customHeight="1">
      <c r="A41" s="334" t="s">
        <v>9</v>
      </c>
      <c r="B41" s="335"/>
      <c r="C41" s="335"/>
      <c r="D41" s="335"/>
      <c r="E41" s="335"/>
      <c r="F41" s="335"/>
      <c r="G41" s="336"/>
      <c r="H41" s="28"/>
      <c r="I41" s="17"/>
      <c r="J41" s="17"/>
      <c r="K41" s="5"/>
      <c r="L41" s="5"/>
    </row>
    <row r="42" spans="1:42" ht="15.75" customHeight="1">
      <c r="A42" s="383" t="s">
        <v>151</v>
      </c>
      <c r="B42" s="358"/>
      <c r="C42" s="358"/>
      <c r="D42" s="358"/>
      <c r="E42" s="358"/>
      <c r="F42" s="358"/>
      <c r="G42" s="359"/>
      <c r="H42" s="28"/>
      <c r="I42" s="17"/>
      <c r="J42" s="17"/>
      <c r="K42" s="5"/>
      <c r="L42" s="5"/>
    </row>
    <row r="43" spans="1:42" ht="26.25" customHeight="1">
      <c r="A43" s="334" t="s">
        <v>103</v>
      </c>
      <c r="B43" s="335"/>
      <c r="C43" s="335"/>
      <c r="D43" s="335"/>
      <c r="E43" s="335"/>
      <c r="F43" s="335"/>
      <c r="G43" s="336"/>
      <c r="H43" s="28"/>
      <c r="I43" s="17"/>
      <c r="J43" s="17"/>
      <c r="K43" s="5"/>
      <c r="L43" s="5"/>
    </row>
    <row r="44" spans="1:42">
      <c r="A44" s="383" t="s">
        <v>151</v>
      </c>
      <c r="B44" s="358"/>
      <c r="C44" s="358"/>
      <c r="D44" s="358"/>
      <c r="E44" s="358"/>
      <c r="F44" s="358"/>
      <c r="G44" s="359"/>
      <c r="H44" s="28"/>
      <c r="I44" s="17"/>
      <c r="J44" s="17"/>
      <c r="K44" s="5"/>
      <c r="L44" s="5"/>
    </row>
    <row r="45" spans="1:42">
      <c r="A45" s="29" t="s">
        <v>10</v>
      </c>
      <c r="B45" s="309" t="s">
        <v>109</v>
      </c>
      <c r="C45" s="311"/>
      <c r="D45" s="29" t="s">
        <v>11</v>
      </c>
      <c r="E45" s="277" t="s">
        <v>12</v>
      </c>
      <c r="F45" s="279"/>
      <c r="G45" s="30" t="s">
        <v>13</v>
      </c>
      <c r="H45" s="28"/>
      <c r="I45" s="17"/>
      <c r="J45" s="17"/>
      <c r="K45" s="5"/>
      <c r="L45" s="5"/>
    </row>
    <row r="46" spans="1:42" ht="252" customHeight="1">
      <c r="A46" s="31" t="s">
        <v>14</v>
      </c>
      <c r="B46" s="355" t="s">
        <v>152</v>
      </c>
      <c r="C46" s="355"/>
      <c r="D46" s="31" t="s">
        <v>219</v>
      </c>
      <c r="E46" s="355" t="s">
        <v>220</v>
      </c>
      <c r="F46" s="355"/>
      <c r="G46" s="32" t="s">
        <v>817</v>
      </c>
      <c r="H46" s="33"/>
      <c r="I46" s="17"/>
      <c r="J46" s="17"/>
      <c r="K46" s="5"/>
      <c r="L46" s="5"/>
    </row>
    <row r="47" spans="1:42" ht="201" customHeight="1">
      <c r="A47" s="31" t="s">
        <v>15</v>
      </c>
      <c r="B47" s="355" t="s">
        <v>153</v>
      </c>
      <c r="C47" s="355"/>
      <c r="D47" s="31" t="s">
        <v>221</v>
      </c>
      <c r="E47" s="355" t="s">
        <v>191</v>
      </c>
      <c r="F47" s="355"/>
      <c r="G47" s="32" t="s">
        <v>770</v>
      </c>
      <c r="H47" s="33"/>
      <c r="I47" s="17"/>
      <c r="J47" s="17"/>
      <c r="K47" s="5"/>
      <c r="L47" s="5"/>
    </row>
    <row r="48" spans="1:42" ht="219.75" customHeight="1">
      <c r="A48" s="34" t="s">
        <v>16</v>
      </c>
      <c r="B48" s="257" t="s">
        <v>154</v>
      </c>
      <c r="C48" s="259"/>
      <c r="D48" s="34" t="s">
        <v>182</v>
      </c>
      <c r="E48" s="257" t="s">
        <v>198</v>
      </c>
      <c r="F48" s="259"/>
      <c r="G48" s="35" t="s">
        <v>216</v>
      </c>
      <c r="H48" s="33"/>
      <c r="I48" s="17"/>
      <c r="J48" s="17"/>
      <c r="K48" s="5"/>
      <c r="L48" s="5"/>
    </row>
    <row r="49" spans="1:42" ht="222.75" customHeight="1">
      <c r="A49" s="34" t="s">
        <v>102</v>
      </c>
      <c r="B49" s="257" t="s">
        <v>155</v>
      </c>
      <c r="C49" s="259"/>
      <c r="D49" s="34" t="s">
        <v>182</v>
      </c>
      <c r="E49" s="257" t="s">
        <v>186</v>
      </c>
      <c r="F49" s="259"/>
      <c r="G49" s="35" t="s">
        <v>217</v>
      </c>
      <c r="H49" s="33"/>
      <c r="I49" s="17"/>
      <c r="J49" s="17"/>
      <c r="K49" s="5"/>
      <c r="L49" s="5"/>
    </row>
    <row r="50" spans="1:42" ht="229.5" customHeight="1">
      <c r="A50" s="34" t="s">
        <v>482</v>
      </c>
      <c r="B50" s="355" t="s">
        <v>215</v>
      </c>
      <c r="C50" s="355"/>
      <c r="D50" s="31" t="s">
        <v>480</v>
      </c>
      <c r="E50" s="355" t="s">
        <v>187</v>
      </c>
      <c r="F50" s="355"/>
      <c r="G50" s="36" t="s">
        <v>481</v>
      </c>
      <c r="H50" s="33"/>
      <c r="I50" s="17"/>
      <c r="J50" s="17"/>
      <c r="K50" s="5"/>
      <c r="L50" s="5"/>
    </row>
    <row r="51" spans="1:42" s="3" customFormat="1" ht="321" customHeight="1">
      <c r="A51" s="40" t="s">
        <v>179</v>
      </c>
      <c r="B51" s="236" t="s">
        <v>230</v>
      </c>
      <c r="C51" s="237"/>
      <c r="D51" s="39" t="s">
        <v>189</v>
      </c>
      <c r="E51" s="238" t="s">
        <v>190</v>
      </c>
      <c r="F51" s="239"/>
      <c r="G51" s="32" t="s">
        <v>843</v>
      </c>
      <c r="H51" s="33"/>
      <c r="I51" s="17"/>
      <c r="J51" s="17"/>
      <c r="K51" s="5"/>
      <c r="L51" s="5"/>
      <c r="M51"/>
      <c r="N51"/>
      <c r="O51"/>
      <c r="P51"/>
      <c r="Q51"/>
      <c r="R51"/>
      <c r="S51"/>
      <c r="T51"/>
      <c r="U51"/>
      <c r="V51"/>
      <c r="W51"/>
      <c r="X51"/>
      <c r="Y51"/>
      <c r="Z51"/>
      <c r="AA51"/>
      <c r="AB51"/>
      <c r="AC51"/>
      <c r="AD51"/>
      <c r="AE51"/>
      <c r="AF51"/>
      <c r="AG51"/>
      <c r="AH51"/>
      <c r="AI51"/>
      <c r="AJ51"/>
      <c r="AK51"/>
      <c r="AL51"/>
      <c r="AM51"/>
      <c r="AN51"/>
      <c r="AO51"/>
      <c r="AP51"/>
    </row>
    <row r="52" spans="1:42" s="3" customFormat="1" ht="231.75" customHeight="1">
      <c r="A52" s="40" t="s">
        <v>180</v>
      </c>
      <c r="B52" s="236" t="s">
        <v>156</v>
      </c>
      <c r="C52" s="237"/>
      <c r="D52" s="39" t="s">
        <v>189</v>
      </c>
      <c r="E52" s="238" t="s">
        <v>188</v>
      </c>
      <c r="F52" s="239"/>
      <c r="G52" s="32" t="s">
        <v>843</v>
      </c>
      <c r="H52" s="33"/>
      <c r="I52" s="17"/>
      <c r="J52" s="17"/>
      <c r="K52" s="5"/>
      <c r="L52" s="5"/>
      <c r="M52"/>
      <c r="N52"/>
      <c r="O52"/>
      <c r="P52"/>
      <c r="Q52"/>
      <c r="R52"/>
      <c r="S52"/>
      <c r="T52"/>
      <c r="U52"/>
      <c r="V52"/>
      <c r="W52"/>
      <c r="X52"/>
      <c r="Y52"/>
      <c r="Z52"/>
      <c r="AA52"/>
      <c r="AB52"/>
      <c r="AC52"/>
      <c r="AD52"/>
      <c r="AE52"/>
      <c r="AF52"/>
      <c r="AG52"/>
      <c r="AH52"/>
      <c r="AI52"/>
      <c r="AJ52"/>
      <c r="AK52"/>
      <c r="AL52"/>
      <c r="AM52"/>
      <c r="AN52"/>
      <c r="AO52"/>
      <c r="AP52"/>
    </row>
    <row r="53" spans="1:42" s="3" customFormat="1" ht="131.25" customHeight="1">
      <c r="A53" s="34" t="s">
        <v>181</v>
      </c>
      <c r="B53" s="257" t="s">
        <v>199</v>
      </c>
      <c r="C53" s="259"/>
      <c r="D53" s="34" t="s">
        <v>169</v>
      </c>
      <c r="E53" s="257" t="s">
        <v>200</v>
      </c>
      <c r="F53" s="259"/>
      <c r="G53" s="35" t="s">
        <v>195</v>
      </c>
      <c r="H53" s="37"/>
      <c r="I53" s="17"/>
      <c r="J53" s="17"/>
      <c r="K53" s="5"/>
      <c r="L53" s="5"/>
      <c r="M53"/>
      <c r="N53"/>
      <c r="O53"/>
      <c r="P53"/>
      <c r="Q53"/>
      <c r="R53"/>
      <c r="S53"/>
      <c r="T53"/>
      <c r="U53"/>
      <c r="V53"/>
      <c r="W53"/>
      <c r="X53"/>
      <c r="Y53"/>
      <c r="Z53"/>
      <c r="AA53"/>
      <c r="AB53"/>
      <c r="AC53"/>
      <c r="AD53"/>
      <c r="AE53"/>
      <c r="AF53"/>
      <c r="AG53"/>
      <c r="AH53"/>
      <c r="AI53"/>
      <c r="AJ53"/>
      <c r="AK53"/>
      <c r="AL53"/>
      <c r="AM53"/>
      <c r="AN53"/>
      <c r="AO53"/>
      <c r="AP53"/>
    </row>
    <row r="54" spans="1:42" s="3" customFormat="1" ht="28.5" customHeight="1">
      <c r="A54" s="317"/>
      <c r="B54" s="317"/>
      <c r="C54" s="317"/>
      <c r="D54" s="317"/>
      <c r="E54" s="317"/>
      <c r="F54" s="317"/>
      <c r="G54" s="317"/>
      <c r="H54" s="28"/>
      <c r="I54" s="17"/>
      <c r="J54" s="17"/>
      <c r="K54" s="5"/>
      <c r="L54" s="5"/>
      <c r="M54"/>
      <c r="N54"/>
      <c r="O54"/>
      <c r="P54"/>
      <c r="Q54"/>
      <c r="R54"/>
      <c r="S54"/>
      <c r="T54"/>
      <c r="U54"/>
      <c r="V54"/>
      <c r="W54"/>
      <c r="X54"/>
      <c r="Y54"/>
      <c r="Z54"/>
      <c r="AA54"/>
      <c r="AB54"/>
      <c r="AC54"/>
      <c r="AD54"/>
      <c r="AE54"/>
      <c r="AF54"/>
      <c r="AG54"/>
      <c r="AH54"/>
      <c r="AI54"/>
      <c r="AJ54"/>
      <c r="AK54"/>
      <c r="AL54"/>
      <c r="AM54"/>
      <c r="AN54"/>
      <c r="AO54"/>
      <c r="AP54"/>
    </row>
    <row r="55" spans="1:42" s="3" customFormat="1">
      <c r="A55" s="364" t="s">
        <v>106</v>
      </c>
      <c r="B55" s="365"/>
      <c r="C55" s="365"/>
      <c r="D55" s="365"/>
      <c r="E55" s="365"/>
      <c r="F55" s="365"/>
      <c r="G55" s="366"/>
      <c r="H55" s="28"/>
      <c r="I55" s="17"/>
      <c r="J55" s="17"/>
      <c r="K55" s="5"/>
      <c r="L55" s="5"/>
      <c r="M55"/>
      <c r="N55"/>
      <c r="O55"/>
      <c r="P55"/>
      <c r="Q55"/>
      <c r="R55"/>
      <c r="S55"/>
      <c r="T55"/>
      <c r="U55"/>
      <c r="V55"/>
      <c r="W55"/>
      <c r="X55"/>
      <c r="Y55"/>
      <c r="Z55"/>
      <c r="AA55"/>
      <c r="AB55"/>
      <c r="AC55"/>
      <c r="AD55"/>
      <c r="AE55"/>
      <c r="AF55"/>
      <c r="AG55"/>
      <c r="AH55"/>
      <c r="AI55"/>
      <c r="AJ55"/>
      <c r="AK55"/>
      <c r="AL55"/>
      <c r="AM55"/>
      <c r="AN55"/>
      <c r="AO55"/>
      <c r="AP55"/>
    </row>
    <row r="56" spans="1:42" ht="33.75" customHeight="1">
      <c r="A56" s="334" t="s">
        <v>17</v>
      </c>
      <c r="B56" s="335"/>
      <c r="C56" s="335"/>
      <c r="D56" s="335"/>
      <c r="E56" s="335"/>
      <c r="F56" s="335"/>
      <c r="G56" s="336"/>
      <c r="H56" s="28"/>
      <c r="I56" s="17"/>
      <c r="J56" s="17"/>
      <c r="K56" s="5"/>
      <c r="L56" s="5"/>
      <c r="AF56" s="3"/>
    </row>
    <row r="57" spans="1:42">
      <c r="A57" s="38" t="s">
        <v>18</v>
      </c>
      <c r="B57" s="251" t="s">
        <v>91</v>
      </c>
      <c r="C57" s="252"/>
      <c r="D57" s="253"/>
      <c r="E57" s="349" t="s">
        <v>111</v>
      </c>
      <c r="F57" s="350"/>
      <c r="G57" s="351"/>
      <c r="H57" s="28"/>
      <c r="I57" s="17"/>
      <c r="J57" s="17"/>
      <c r="K57" s="5"/>
      <c r="L57" s="5"/>
      <c r="AG57" s="3"/>
      <c r="AH57" s="3"/>
      <c r="AI57" s="3"/>
      <c r="AJ57" s="3"/>
      <c r="AK57" s="3"/>
      <c r="AL57" s="3"/>
      <c r="AM57" s="3"/>
      <c r="AN57" s="3"/>
    </row>
    <row r="58" spans="1:42" ht="15" customHeight="1">
      <c r="A58" s="39" t="s">
        <v>20</v>
      </c>
      <c r="B58" s="352">
        <v>1</v>
      </c>
      <c r="C58" s="306"/>
      <c r="D58" s="237"/>
      <c r="E58" s="353" t="s">
        <v>222</v>
      </c>
      <c r="F58" s="354"/>
      <c r="G58" s="354"/>
      <c r="H58" s="28"/>
      <c r="I58" s="17"/>
      <c r="J58" s="17"/>
      <c r="K58" s="5"/>
      <c r="L58" s="5"/>
      <c r="M58" s="11"/>
      <c r="N58" s="11"/>
      <c r="O58" s="11"/>
      <c r="P58" s="11"/>
      <c r="Q58" s="11"/>
      <c r="R58" s="11"/>
      <c r="S58" s="11"/>
      <c r="T58" s="11"/>
      <c r="U58" s="11"/>
      <c r="V58" s="11"/>
      <c r="W58" s="11"/>
      <c r="X58" s="11"/>
      <c r="Y58" s="11"/>
      <c r="Z58" s="11"/>
      <c r="AA58" s="11"/>
      <c r="AB58" s="11"/>
      <c r="AC58" s="11"/>
      <c r="AD58" s="11"/>
      <c r="AE58" s="11"/>
      <c r="AF58" s="11"/>
    </row>
    <row r="59" spans="1:42" s="11" customFormat="1" ht="30" customHeight="1">
      <c r="A59" s="39" t="s">
        <v>21</v>
      </c>
      <c r="B59" s="352">
        <v>1</v>
      </c>
      <c r="C59" s="306"/>
      <c r="D59" s="237"/>
      <c r="E59" s="353" t="s">
        <v>223</v>
      </c>
      <c r="F59" s="354"/>
      <c r="G59" s="354"/>
      <c r="H59" s="28"/>
      <c r="I59" s="17"/>
      <c r="J59" s="17"/>
      <c r="K59" s="5"/>
      <c r="L59" s="5"/>
    </row>
    <row r="60" spans="1:42" s="11" customFormat="1" ht="27" customHeight="1">
      <c r="A60" s="39" t="s">
        <v>22</v>
      </c>
      <c r="B60" s="352">
        <v>1</v>
      </c>
      <c r="C60" s="306"/>
      <c r="D60" s="237"/>
      <c r="E60" s="353" t="s">
        <v>224</v>
      </c>
      <c r="F60" s="354"/>
      <c r="G60" s="354"/>
      <c r="H60" s="28"/>
      <c r="I60" s="17"/>
      <c r="J60" s="17"/>
      <c r="K60" s="5"/>
      <c r="L60" s="5"/>
    </row>
    <row r="61" spans="1:42" s="11" customFormat="1" ht="35.25" customHeight="1">
      <c r="A61" s="39" t="s">
        <v>23</v>
      </c>
      <c r="B61" s="352">
        <v>1</v>
      </c>
      <c r="C61" s="306"/>
      <c r="D61" s="237"/>
      <c r="E61" s="353" t="s">
        <v>225</v>
      </c>
      <c r="F61" s="354"/>
      <c r="G61" s="354"/>
      <c r="H61" s="28"/>
      <c r="I61" s="17"/>
      <c r="J61" s="17"/>
      <c r="K61" s="5"/>
      <c r="L61" s="5"/>
    </row>
    <row r="62" spans="1:42" s="11" customFormat="1" ht="36.75" customHeight="1">
      <c r="A62" s="39" t="s">
        <v>29</v>
      </c>
      <c r="B62" s="352">
        <v>1</v>
      </c>
      <c r="C62" s="306"/>
      <c r="D62" s="237"/>
      <c r="E62" s="353" t="s">
        <v>226</v>
      </c>
      <c r="F62" s="354"/>
      <c r="G62" s="354"/>
      <c r="H62" s="28"/>
      <c r="I62" s="17"/>
      <c r="J62" s="17"/>
      <c r="K62" s="5"/>
      <c r="L62" s="5"/>
    </row>
    <row r="63" spans="1:42" s="11" customFormat="1" ht="15.75" customHeight="1">
      <c r="A63" s="39" t="s">
        <v>30</v>
      </c>
      <c r="B63" s="352">
        <v>1</v>
      </c>
      <c r="C63" s="306"/>
      <c r="D63" s="237"/>
      <c r="E63" s="353" t="s">
        <v>227</v>
      </c>
      <c r="F63" s="353"/>
      <c r="G63" s="353"/>
      <c r="H63" s="28"/>
      <c r="I63" s="17"/>
      <c r="J63" s="17"/>
      <c r="K63" s="5"/>
      <c r="L63" s="5"/>
    </row>
    <row r="64" spans="1:42" s="11" customFormat="1" ht="15.75" customHeight="1">
      <c r="A64" s="39" t="s">
        <v>95</v>
      </c>
      <c r="B64" s="352">
        <v>1</v>
      </c>
      <c r="C64" s="306"/>
      <c r="D64" s="237"/>
      <c r="E64" s="353" t="s">
        <v>228</v>
      </c>
      <c r="F64" s="353"/>
      <c r="G64" s="353"/>
      <c r="H64" s="28"/>
      <c r="I64" s="17"/>
      <c r="J64" s="17"/>
      <c r="K64" s="5"/>
      <c r="L64" s="5"/>
    </row>
    <row r="65" spans="1:51" s="11" customFormat="1" ht="15.75" customHeight="1">
      <c r="A65" s="39" t="s">
        <v>96</v>
      </c>
      <c r="B65" s="352">
        <v>1</v>
      </c>
      <c r="C65" s="306"/>
      <c r="D65" s="237"/>
      <c r="E65" s="347" t="s">
        <v>229</v>
      </c>
      <c r="F65" s="347"/>
      <c r="G65" s="347"/>
      <c r="H65" s="28"/>
      <c r="I65" s="17"/>
      <c r="J65" s="17"/>
      <c r="K65" s="5"/>
      <c r="L65" s="5"/>
    </row>
    <row r="66" spans="1:51" s="11" customFormat="1" ht="15.75" customHeight="1">
      <c r="A66" s="39" t="s">
        <v>97</v>
      </c>
      <c r="B66" s="352">
        <v>1</v>
      </c>
      <c r="C66" s="306"/>
      <c r="D66" s="237"/>
      <c r="E66" s="347" t="s">
        <v>318</v>
      </c>
      <c r="F66" s="347"/>
      <c r="G66" s="347"/>
      <c r="H66" s="28"/>
      <c r="I66" s="17"/>
      <c r="J66" s="17"/>
      <c r="K66" s="5"/>
      <c r="L66" s="5"/>
    </row>
    <row r="67" spans="1:51" s="11" customFormat="1" ht="15.75" customHeight="1">
      <c r="A67" s="39" t="s">
        <v>98</v>
      </c>
      <c r="B67" s="352">
        <v>1</v>
      </c>
      <c r="C67" s="306"/>
      <c r="D67" s="237"/>
      <c r="E67" s="347" t="s">
        <v>319</v>
      </c>
      <c r="F67" s="347"/>
      <c r="G67" s="347"/>
      <c r="H67" s="28"/>
      <c r="I67" s="17"/>
      <c r="J67" s="17"/>
      <c r="K67" s="5"/>
      <c r="L67" s="5"/>
    </row>
    <row r="68" spans="1:51" s="11" customFormat="1">
      <c r="A68" s="39" t="s">
        <v>99</v>
      </c>
      <c r="B68" s="352">
        <v>1</v>
      </c>
      <c r="C68" s="306"/>
      <c r="D68" s="237"/>
      <c r="E68" s="363" t="s">
        <v>319</v>
      </c>
      <c r="F68" s="246"/>
      <c r="G68" s="246"/>
      <c r="H68" s="28"/>
      <c r="I68" s="17"/>
      <c r="J68" s="17"/>
      <c r="K68" s="5"/>
      <c r="L68" s="5"/>
    </row>
    <row r="69" spans="1:51" s="11" customFormat="1">
      <c r="A69" s="34" t="s">
        <v>100</v>
      </c>
      <c r="B69" s="257" t="s">
        <v>941</v>
      </c>
      <c r="C69" s="258"/>
      <c r="D69" s="259"/>
      <c r="E69" s="348"/>
      <c r="F69" s="348"/>
      <c r="G69" s="348"/>
      <c r="H69" s="28"/>
      <c r="I69" s="17"/>
      <c r="J69" s="17"/>
      <c r="K69" s="5"/>
      <c r="L69" s="5"/>
    </row>
    <row r="70" spans="1:51" s="11" customFormat="1">
      <c r="A70" s="41"/>
      <c r="B70" s="42"/>
      <c r="C70" s="42"/>
      <c r="D70" s="42"/>
      <c r="E70" s="42"/>
      <c r="F70" s="42"/>
      <c r="G70" s="43"/>
      <c r="H70" s="44"/>
      <c r="I70" s="19"/>
      <c r="J70" s="19"/>
      <c r="K70" s="7"/>
      <c r="L70" s="7"/>
      <c r="M70" s="3"/>
      <c r="N70" s="3"/>
      <c r="O70" s="3"/>
      <c r="P70" s="3"/>
      <c r="Q70" s="3"/>
      <c r="R70" s="3"/>
      <c r="S70" s="3"/>
      <c r="T70" s="3"/>
      <c r="U70" s="3"/>
      <c r="V70" s="3"/>
      <c r="W70" s="3"/>
      <c r="X70" s="3"/>
      <c r="Y70" s="3"/>
      <c r="Z70" s="3"/>
      <c r="AA70" s="3"/>
      <c r="AB70" s="3"/>
      <c r="AC70" s="3"/>
      <c r="AD70"/>
      <c r="AE70"/>
      <c r="AF70"/>
    </row>
    <row r="71" spans="1:51" ht="45.75" customHeight="1">
      <c r="A71" s="334" t="s">
        <v>24</v>
      </c>
      <c r="B71" s="335"/>
      <c r="C71" s="335"/>
      <c r="D71" s="335"/>
      <c r="E71" s="335"/>
      <c r="F71" s="335"/>
      <c r="G71" s="336"/>
      <c r="H71" s="28"/>
      <c r="I71" s="17"/>
      <c r="J71" s="17"/>
      <c r="K71" s="5"/>
      <c r="L71" s="5"/>
      <c r="AD71" s="3"/>
      <c r="AE71" s="3"/>
      <c r="AQ71" s="3"/>
      <c r="AR71" s="3"/>
      <c r="AS71" s="3"/>
      <c r="AT71" s="3"/>
      <c r="AU71" s="3"/>
      <c r="AV71" s="3"/>
      <c r="AW71" s="3"/>
      <c r="AX71" s="3"/>
      <c r="AY71" s="3"/>
    </row>
    <row r="72" spans="1:51" s="3" customFormat="1">
      <c r="A72" s="38" t="s">
        <v>18</v>
      </c>
      <c r="B72" s="322" t="s">
        <v>19</v>
      </c>
      <c r="C72" s="322"/>
      <c r="D72" s="322"/>
      <c r="E72" s="322" t="s">
        <v>110</v>
      </c>
      <c r="F72" s="322"/>
      <c r="G72" s="322"/>
      <c r="H72" s="28"/>
      <c r="I72" s="17"/>
      <c r="J72" s="17"/>
      <c r="K72" s="5"/>
      <c r="L72" s="5"/>
      <c r="M72"/>
      <c r="N72"/>
      <c r="O72"/>
      <c r="P72"/>
      <c r="Q72"/>
      <c r="R72"/>
      <c r="S72"/>
      <c r="T72"/>
      <c r="U72"/>
      <c r="V72"/>
      <c r="W72"/>
      <c r="X72"/>
      <c r="Y72"/>
      <c r="Z72"/>
      <c r="AA72"/>
      <c r="AB72"/>
      <c r="AC72"/>
      <c r="AD72"/>
      <c r="AE72"/>
      <c r="AF72"/>
      <c r="AG72"/>
      <c r="AH72"/>
      <c r="AI72"/>
      <c r="AJ72"/>
      <c r="AK72"/>
      <c r="AL72"/>
      <c r="AM72"/>
      <c r="AN72"/>
      <c r="AQ72"/>
      <c r="AR72"/>
      <c r="AS72"/>
      <c r="AT72"/>
      <c r="AU72"/>
      <c r="AV72"/>
      <c r="AW72"/>
      <c r="AX72"/>
      <c r="AY72"/>
    </row>
    <row r="73" spans="1:51" ht="16.5" customHeight="1">
      <c r="A73" s="39" t="s">
        <v>20</v>
      </c>
      <c r="B73" s="246">
        <v>100</v>
      </c>
      <c r="C73" s="246"/>
      <c r="D73" s="246"/>
      <c r="E73" s="347" t="s">
        <v>157</v>
      </c>
      <c r="F73" s="246"/>
      <c r="G73" s="246"/>
      <c r="H73" s="28"/>
      <c r="I73" s="17"/>
      <c r="J73" s="17"/>
      <c r="K73" s="5"/>
      <c r="L73" s="5"/>
      <c r="AF73" s="3"/>
    </row>
    <row r="74" spans="1:51" ht="16.5" customHeight="1">
      <c r="A74" s="39" t="s">
        <v>21</v>
      </c>
      <c r="B74" s="246">
        <v>100</v>
      </c>
      <c r="C74" s="246"/>
      <c r="D74" s="246"/>
      <c r="E74" s="347" t="s">
        <v>157</v>
      </c>
      <c r="F74" s="246"/>
      <c r="G74" s="246"/>
      <c r="H74" s="28"/>
      <c r="I74" s="17"/>
      <c r="J74" s="17"/>
      <c r="K74" s="5"/>
      <c r="L74" s="5"/>
      <c r="AG74" s="3"/>
      <c r="AH74" s="3"/>
      <c r="AI74" s="3"/>
      <c r="AJ74" s="3"/>
      <c r="AK74" s="3"/>
      <c r="AL74" s="3"/>
      <c r="AM74" s="3"/>
      <c r="AN74" s="3"/>
    </row>
    <row r="75" spans="1:51" ht="16.5" customHeight="1">
      <c r="A75" s="39" t="s">
        <v>22</v>
      </c>
      <c r="B75" s="246">
        <v>100</v>
      </c>
      <c r="C75" s="246"/>
      <c r="D75" s="246"/>
      <c r="E75" s="347" t="s">
        <v>157</v>
      </c>
      <c r="F75" s="246"/>
      <c r="G75" s="246"/>
      <c r="H75" s="28"/>
      <c r="I75" s="17"/>
      <c r="J75" s="17"/>
      <c r="K75" s="5"/>
      <c r="L75" s="5"/>
    </row>
    <row r="76" spans="1:51" ht="16.5" customHeight="1">
      <c r="A76" s="39" t="s">
        <v>23</v>
      </c>
      <c r="B76" s="246">
        <v>100</v>
      </c>
      <c r="C76" s="246"/>
      <c r="D76" s="246"/>
      <c r="E76" s="347" t="s">
        <v>157</v>
      </c>
      <c r="F76" s="246"/>
      <c r="G76" s="246"/>
      <c r="H76" s="28"/>
      <c r="I76" s="17"/>
      <c r="J76" s="17"/>
      <c r="K76" s="5"/>
      <c r="L76" s="5"/>
    </row>
    <row r="77" spans="1:51" ht="16.5" customHeight="1">
      <c r="A77" s="39" t="s">
        <v>29</v>
      </c>
      <c r="B77" s="246">
        <v>100</v>
      </c>
      <c r="C77" s="246"/>
      <c r="D77" s="246"/>
      <c r="E77" s="347" t="s">
        <v>157</v>
      </c>
      <c r="F77" s="246"/>
      <c r="G77" s="246"/>
      <c r="H77" s="28"/>
      <c r="I77" s="17"/>
      <c r="J77" s="17"/>
      <c r="K77" s="5"/>
      <c r="L77" s="5"/>
    </row>
    <row r="78" spans="1:51" ht="16.5" customHeight="1">
      <c r="A78" s="39" t="s">
        <v>30</v>
      </c>
      <c r="B78" s="246">
        <v>100</v>
      </c>
      <c r="C78" s="246"/>
      <c r="D78" s="246"/>
      <c r="E78" s="347" t="s">
        <v>157</v>
      </c>
      <c r="F78" s="246"/>
      <c r="G78" s="246"/>
      <c r="H78" s="28"/>
      <c r="I78" s="17"/>
      <c r="J78" s="17"/>
      <c r="K78" s="5"/>
      <c r="L78" s="5"/>
    </row>
    <row r="79" spans="1:51" ht="16.5" customHeight="1">
      <c r="A79" s="39" t="s">
        <v>95</v>
      </c>
      <c r="B79" s="246">
        <v>100</v>
      </c>
      <c r="C79" s="246"/>
      <c r="D79" s="246"/>
      <c r="E79" s="347" t="s">
        <v>157</v>
      </c>
      <c r="F79" s="246"/>
      <c r="G79" s="246"/>
      <c r="H79" s="28"/>
      <c r="I79" s="17"/>
      <c r="J79" s="17"/>
      <c r="K79" s="5"/>
      <c r="L79" s="5"/>
    </row>
    <row r="80" spans="1:51" ht="16.5" customHeight="1">
      <c r="A80" s="39" t="s">
        <v>96</v>
      </c>
      <c r="B80" s="246">
        <v>100</v>
      </c>
      <c r="C80" s="246"/>
      <c r="D80" s="246"/>
      <c r="E80" s="347" t="s">
        <v>157</v>
      </c>
      <c r="F80" s="246"/>
      <c r="G80" s="246"/>
      <c r="H80" s="28"/>
      <c r="I80" s="17"/>
      <c r="J80" s="17"/>
      <c r="K80" s="5"/>
      <c r="L80" s="5"/>
    </row>
    <row r="81" spans="1:12" ht="16.5" customHeight="1">
      <c r="A81" s="39" t="s">
        <v>101</v>
      </c>
      <c r="B81" s="246">
        <v>100</v>
      </c>
      <c r="C81" s="246"/>
      <c r="D81" s="246"/>
      <c r="E81" s="347" t="s">
        <v>157</v>
      </c>
      <c r="F81" s="246"/>
      <c r="G81" s="246"/>
      <c r="H81" s="28"/>
      <c r="I81" s="17"/>
      <c r="J81" s="17"/>
      <c r="K81" s="5"/>
      <c r="L81" s="5"/>
    </row>
    <row r="82" spans="1:12" ht="16.5" customHeight="1">
      <c r="A82" s="39" t="s">
        <v>98</v>
      </c>
      <c r="B82" s="246">
        <v>100</v>
      </c>
      <c r="C82" s="246"/>
      <c r="D82" s="246"/>
      <c r="E82" s="347" t="s">
        <v>157</v>
      </c>
      <c r="F82" s="246"/>
      <c r="G82" s="246"/>
      <c r="H82" s="28"/>
      <c r="I82" s="17"/>
      <c r="J82" s="17"/>
      <c r="K82" s="5"/>
      <c r="L82" s="5"/>
    </row>
    <row r="83" spans="1:12" ht="16.5" customHeight="1">
      <c r="A83" s="39" t="s">
        <v>99</v>
      </c>
      <c r="B83" s="246">
        <v>100</v>
      </c>
      <c r="C83" s="246"/>
      <c r="D83" s="246"/>
      <c r="E83" s="347" t="s">
        <v>157</v>
      </c>
      <c r="F83" s="246"/>
      <c r="G83" s="246"/>
      <c r="H83" s="28"/>
      <c r="I83" s="17"/>
      <c r="J83" s="17"/>
      <c r="K83" s="5"/>
      <c r="L83" s="5"/>
    </row>
    <row r="84" spans="1:12" ht="16.5" customHeight="1">
      <c r="A84" s="39" t="s">
        <v>100</v>
      </c>
      <c r="B84" s="246">
        <v>100</v>
      </c>
      <c r="C84" s="246"/>
      <c r="D84" s="246"/>
      <c r="E84" s="347" t="s">
        <v>157</v>
      </c>
      <c r="F84" s="246"/>
      <c r="G84" s="246"/>
      <c r="H84" s="28"/>
      <c r="I84" s="17"/>
      <c r="J84" s="17"/>
      <c r="K84" s="5"/>
      <c r="L84" s="5"/>
    </row>
    <row r="85" spans="1:12">
      <c r="A85" s="250"/>
      <c r="B85" s="348"/>
      <c r="C85" s="348"/>
      <c r="D85" s="348"/>
      <c r="E85" s="348"/>
      <c r="F85" s="348"/>
      <c r="G85" s="348"/>
      <c r="H85" s="28"/>
      <c r="I85" s="17"/>
      <c r="J85" s="17"/>
      <c r="K85" s="5"/>
      <c r="L85" s="5"/>
    </row>
    <row r="86" spans="1:12" ht="16.5" customHeight="1">
      <c r="A86" s="45"/>
      <c r="B86" s="46"/>
      <c r="C86" s="46"/>
      <c r="D86" s="46"/>
      <c r="E86" s="46"/>
      <c r="F86" s="46"/>
      <c r="G86" s="47"/>
      <c r="H86" s="44"/>
      <c r="I86" s="17"/>
      <c r="J86" s="17"/>
      <c r="K86" s="5"/>
      <c r="L86" s="5"/>
    </row>
    <row r="87" spans="1:12" ht="48" customHeight="1">
      <c r="A87" s="334" t="s">
        <v>25</v>
      </c>
      <c r="B87" s="335"/>
      <c r="C87" s="335"/>
      <c r="D87" s="335"/>
      <c r="E87" s="335"/>
      <c r="F87" s="335"/>
      <c r="G87" s="336"/>
      <c r="H87" s="28"/>
      <c r="I87" s="17"/>
      <c r="J87" s="17"/>
      <c r="K87" s="5"/>
      <c r="L87" s="5"/>
    </row>
    <row r="88" spans="1:12">
      <c r="A88" s="48" t="s">
        <v>18</v>
      </c>
      <c r="B88" s="48" t="s">
        <v>26</v>
      </c>
      <c r="C88" s="322" t="s">
        <v>27</v>
      </c>
      <c r="D88" s="322"/>
      <c r="E88" s="322" t="s">
        <v>28</v>
      </c>
      <c r="F88" s="322"/>
      <c r="G88" s="48" t="s">
        <v>112</v>
      </c>
      <c r="H88" s="28"/>
      <c r="I88" s="17"/>
      <c r="J88" s="17"/>
      <c r="K88" s="5"/>
      <c r="L88" s="5"/>
    </row>
    <row r="89" spans="1:12" ht="81.75" customHeight="1">
      <c r="A89" s="34" t="s">
        <v>20</v>
      </c>
      <c r="B89" s="34">
        <v>18</v>
      </c>
      <c r="C89" s="49">
        <v>18</v>
      </c>
      <c r="D89" s="50"/>
      <c r="E89" s="49">
        <v>0</v>
      </c>
      <c r="F89" s="50"/>
      <c r="G89" s="51" t="s">
        <v>157</v>
      </c>
      <c r="H89" s="28"/>
      <c r="I89" s="17"/>
      <c r="J89" s="17"/>
      <c r="K89" s="5"/>
      <c r="L89" s="5"/>
    </row>
    <row r="90" spans="1:12" ht="54.75" customHeight="1">
      <c r="A90" s="34" t="s">
        <v>21</v>
      </c>
      <c r="B90" s="34">
        <v>4</v>
      </c>
      <c r="C90" s="49">
        <v>4</v>
      </c>
      <c r="D90" s="50"/>
      <c r="E90" s="49">
        <v>0</v>
      </c>
      <c r="F90" s="50"/>
      <c r="G90" s="51" t="s">
        <v>157</v>
      </c>
      <c r="H90" s="28"/>
      <c r="I90" s="17"/>
      <c r="J90" s="17"/>
      <c r="K90" s="5"/>
      <c r="L90" s="5"/>
    </row>
    <row r="91" spans="1:12" ht="62.25" customHeight="1">
      <c r="A91" s="34" t="s">
        <v>22</v>
      </c>
      <c r="B91" s="34">
        <v>12</v>
      </c>
      <c r="C91" s="49">
        <v>12</v>
      </c>
      <c r="D91" s="50"/>
      <c r="E91" s="49">
        <v>0</v>
      </c>
      <c r="F91" s="50"/>
      <c r="G91" s="51" t="s">
        <v>157</v>
      </c>
      <c r="H91" s="28"/>
      <c r="I91" s="17"/>
      <c r="J91" s="17"/>
      <c r="K91" s="5"/>
      <c r="L91" s="5"/>
    </row>
    <row r="92" spans="1:12" ht="72" customHeight="1">
      <c r="A92" s="34" t="s">
        <v>23</v>
      </c>
      <c r="B92" s="34">
        <v>22</v>
      </c>
      <c r="C92" s="49">
        <v>22</v>
      </c>
      <c r="D92" s="50"/>
      <c r="E92" s="49">
        <v>0</v>
      </c>
      <c r="F92" s="50"/>
      <c r="G92" s="51" t="s">
        <v>194</v>
      </c>
      <c r="H92" s="28"/>
      <c r="I92" s="17"/>
      <c r="J92" s="17"/>
      <c r="K92" s="5"/>
      <c r="L92" s="5"/>
    </row>
    <row r="93" spans="1:12" ht="57.75" customHeight="1">
      <c r="A93" s="34" t="s">
        <v>29</v>
      </c>
      <c r="B93" s="34">
        <v>24</v>
      </c>
      <c r="C93" s="49">
        <v>24</v>
      </c>
      <c r="D93" s="50"/>
      <c r="E93" s="49">
        <v>0</v>
      </c>
      <c r="F93" s="50"/>
      <c r="G93" s="51" t="s">
        <v>194</v>
      </c>
      <c r="H93" s="28"/>
      <c r="I93" s="17"/>
      <c r="J93" s="17"/>
      <c r="K93" s="5"/>
      <c r="L93" s="5"/>
    </row>
    <row r="94" spans="1:12" ht="60" customHeight="1">
      <c r="A94" s="34" t="s">
        <v>30</v>
      </c>
      <c r="B94" s="34">
        <v>26</v>
      </c>
      <c r="C94" s="49">
        <v>26</v>
      </c>
      <c r="D94" s="50"/>
      <c r="E94" s="49">
        <v>0</v>
      </c>
      <c r="F94" s="50"/>
      <c r="G94" s="51" t="s">
        <v>194</v>
      </c>
      <c r="H94" s="28"/>
      <c r="I94" s="17"/>
      <c r="J94" s="17"/>
      <c r="K94" s="5"/>
      <c r="L94" s="5"/>
    </row>
    <row r="95" spans="1:12" ht="62.25" customHeight="1">
      <c r="A95" s="52" t="s">
        <v>95</v>
      </c>
      <c r="B95" s="52">
        <v>23</v>
      </c>
      <c r="C95" s="280">
        <v>23</v>
      </c>
      <c r="D95" s="282"/>
      <c r="E95" s="305" t="s">
        <v>370</v>
      </c>
      <c r="F95" s="305"/>
      <c r="G95" s="39" t="s">
        <v>371</v>
      </c>
      <c r="H95" s="28"/>
      <c r="I95" s="17"/>
      <c r="J95" s="17"/>
      <c r="K95" s="5"/>
      <c r="L95" s="5"/>
    </row>
    <row r="96" spans="1:12" ht="58.5" customHeight="1">
      <c r="A96" s="52" t="s">
        <v>96</v>
      </c>
      <c r="B96" s="52">
        <v>39</v>
      </c>
      <c r="C96" s="280">
        <v>39</v>
      </c>
      <c r="D96" s="282"/>
      <c r="E96" s="305" t="s">
        <v>370</v>
      </c>
      <c r="F96" s="305"/>
      <c r="G96" s="39" t="s">
        <v>371</v>
      </c>
      <c r="H96" s="28"/>
      <c r="I96" s="17"/>
      <c r="J96" s="17"/>
      <c r="K96" s="5"/>
      <c r="L96" s="5"/>
    </row>
    <row r="97" spans="1:65" ht="64.5" customHeight="1">
      <c r="A97" s="52" t="s">
        <v>101</v>
      </c>
      <c r="B97" s="52">
        <v>48</v>
      </c>
      <c r="C97" s="280">
        <v>48</v>
      </c>
      <c r="D97" s="282"/>
      <c r="E97" s="305" t="s">
        <v>370</v>
      </c>
      <c r="F97" s="305"/>
      <c r="G97" s="39" t="s">
        <v>371</v>
      </c>
      <c r="H97" s="28"/>
      <c r="I97" s="17"/>
      <c r="J97" s="17"/>
      <c r="K97" s="5"/>
      <c r="L97" s="5"/>
    </row>
    <row r="98" spans="1:65" ht="38.25">
      <c r="A98" s="52" t="s">
        <v>98</v>
      </c>
      <c r="B98" s="52">
        <v>34</v>
      </c>
      <c r="C98" s="280">
        <v>34</v>
      </c>
      <c r="D98" s="282"/>
      <c r="E98" s="305" t="s">
        <v>370</v>
      </c>
      <c r="F98" s="305"/>
      <c r="G98" s="39" t="s">
        <v>371</v>
      </c>
      <c r="H98" s="28"/>
      <c r="I98" s="17"/>
      <c r="J98" s="17"/>
      <c r="K98" s="5"/>
      <c r="L98" s="5"/>
    </row>
    <row r="99" spans="1:65" ht="38.25">
      <c r="A99" s="52" t="s">
        <v>99</v>
      </c>
      <c r="B99" s="52">
        <v>18</v>
      </c>
      <c r="C99" s="280">
        <v>18</v>
      </c>
      <c r="D99" s="282"/>
      <c r="E99" s="305" t="s">
        <v>370</v>
      </c>
      <c r="F99" s="305"/>
      <c r="G99" s="39" t="s">
        <v>371</v>
      </c>
      <c r="H99" s="28"/>
      <c r="I99" s="17"/>
      <c r="J99" s="17"/>
      <c r="K99" s="5"/>
      <c r="L99" s="5"/>
    </row>
    <row r="100" spans="1:65" ht="38.25">
      <c r="A100" s="52" t="s">
        <v>100</v>
      </c>
      <c r="B100" s="52">
        <v>7</v>
      </c>
      <c r="C100" s="280">
        <v>7</v>
      </c>
      <c r="D100" s="282"/>
      <c r="E100" s="305" t="s">
        <v>370</v>
      </c>
      <c r="F100" s="305"/>
      <c r="G100" s="39" t="s">
        <v>371</v>
      </c>
      <c r="H100" s="28"/>
      <c r="I100" s="17"/>
      <c r="J100" s="17"/>
      <c r="K100" s="5"/>
      <c r="L100" s="5"/>
    </row>
    <row r="101" spans="1:65" ht="52.5" customHeight="1">
      <c r="A101" s="277" t="s">
        <v>118</v>
      </c>
      <c r="B101" s="278"/>
      <c r="C101" s="278"/>
      <c r="D101" s="278"/>
      <c r="E101" s="278"/>
      <c r="F101" s="278"/>
      <c r="G101" s="279"/>
      <c r="H101" s="44"/>
      <c r="I101" s="17"/>
      <c r="J101" s="17"/>
      <c r="K101" s="5"/>
      <c r="L101" s="5"/>
    </row>
    <row r="102" spans="1:65" ht="33" customHeight="1">
      <c r="A102" s="48" t="s">
        <v>32</v>
      </c>
      <c r="B102" s="48" t="s">
        <v>33</v>
      </c>
      <c r="C102" s="48" t="s">
        <v>34</v>
      </c>
      <c r="D102" s="48" t="s">
        <v>35</v>
      </c>
      <c r="E102" s="48" t="s">
        <v>36</v>
      </c>
      <c r="F102" s="48" t="s">
        <v>37</v>
      </c>
      <c r="G102" s="48" t="s">
        <v>38</v>
      </c>
      <c r="H102" s="28"/>
      <c r="I102" s="17"/>
      <c r="J102" s="17"/>
      <c r="K102" s="5"/>
      <c r="L102" s="5"/>
      <c r="AD102" s="3"/>
      <c r="AE102" s="3"/>
      <c r="AQ102" s="3"/>
    </row>
    <row r="103" spans="1:65" ht="30.75" customHeight="1">
      <c r="A103" s="297" t="s">
        <v>166</v>
      </c>
      <c r="B103" s="298"/>
      <c r="C103" s="298"/>
      <c r="D103" s="298"/>
      <c r="E103" s="298"/>
      <c r="F103" s="298"/>
      <c r="G103" s="299"/>
      <c r="H103" s="28"/>
      <c r="I103" s="17"/>
      <c r="J103" s="17"/>
      <c r="K103" s="5"/>
      <c r="L103" s="5"/>
      <c r="AO103" s="3"/>
      <c r="AP103" s="3"/>
      <c r="AR103" s="3"/>
      <c r="AS103" s="3"/>
      <c r="AT103" s="3"/>
      <c r="AU103" s="3"/>
      <c r="AV103" s="3"/>
      <c r="AW103" s="3"/>
      <c r="AX103" s="3"/>
      <c r="AY103" s="3"/>
    </row>
    <row r="104" spans="1:65" s="3" customFormat="1" ht="113.25" customHeight="1">
      <c r="A104" s="53" t="s">
        <v>381</v>
      </c>
      <c r="B104" s="53" t="s">
        <v>372</v>
      </c>
      <c r="C104" s="53" t="s">
        <v>373</v>
      </c>
      <c r="D104" s="53" t="s">
        <v>374</v>
      </c>
      <c r="E104" s="53" t="s">
        <v>375</v>
      </c>
      <c r="F104" s="54">
        <v>1</v>
      </c>
      <c r="G104" s="55" t="s">
        <v>376</v>
      </c>
      <c r="H104" s="28"/>
      <c r="I104" s="17"/>
      <c r="J104" s="17"/>
      <c r="K104" s="5"/>
      <c r="L104" s="5"/>
      <c r="M104"/>
      <c r="N104"/>
      <c r="O104"/>
      <c r="P104"/>
      <c r="Q104"/>
      <c r="R104"/>
      <c r="S104"/>
      <c r="T104"/>
      <c r="U104"/>
      <c r="V104"/>
      <c r="W104"/>
      <c r="X104"/>
      <c r="Y104"/>
      <c r="Z104"/>
      <c r="AA104"/>
      <c r="AB104"/>
      <c r="AC104"/>
      <c r="AD104"/>
      <c r="AE104"/>
      <c r="AF104"/>
      <c r="AG104"/>
      <c r="AH104"/>
      <c r="AI104"/>
      <c r="AJ104"/>
      <c r="AK104"/>
      <c r="AL104"/>
      <c r="AM104"/>
      <c r="AN104"/>
      <c r="AQ104"/>
      <c r="AZ104"/>
      <c r="BA104"/>
      <c r="BB104"/>
      <c r="BC104"/>
      <c r="BD104"/>
      <c r="BE104"/>
      <c r="BF104"/>
      <c r="BG104"/>
      <c r="BH104"/>
      <c r="BI104"/>
      <c r="BJ104"/>
      <c r="BK104"/>
      <c r="BL104"/>
      <c r="BM104"/>
    </row>
    <row r="105" spans="1:65" ht="60" customHeight="1">
      <c r="A105" s="323" t="s">
        <v>382</v>
      </c>
      <c r="B105" s="323" t="s">
        <v>377</v>
      </c>
      <c r="C105" s="323" t="s">
        <v>378</v>
      </c>
      <c r="D105" s="323" t="s">
        <v>378</v>
      </c>
      <c r="E105" s="446" t="s">
        <v>379</v>
      </c>
      <c r="F105" s="448">
        <v>1</v>
      </c>
      <c r="G105" s="426" t="s">
        <v>380</v>
      </c>
      <c r="H105" s="28"/>
      <c r="I105" s="17"/>
      <c r="J105" s="17"/>
      <c r="K105" s="5"/>
      <c r="L105" s="5"/>
      <c r="AO105" s="3"/>
      <c r="AP105" s="3"/>
      <c r="AR105" s="3"/>
      <c r="AS105" s="3"/>
      <c r="AT105" s="3"/>
      <c r="AU105" s="3"/>
      <c r="AV105" s="3"/>
      <c r="AW105" s="3"/>
      <c r="AX105" s="3"/>
      <c r="AY105" s="3"/>
    </row>
    <row r="106" spans="1:65" ht="217.5" customHeight="1">
      <c r="A106" s="324"/>
      <c r="B106" s="324"/>
      <c r="C106" s="324"/>
      <c r="D106" s="324"/>
      <c r="E106" s="447"/>
      <c r="F106" s="449"/>
      <c r="G106" s="427"/>
      <c r="H106" s="28"/>
      <c r="I106" s="17"/>
      <c r="J106" s="17"/>
      <c r="K106" s="5"/>
      <c r="L106" s="5"/>
      <c r="AF106" s="3"/>
      <c r="AZ106" s="3"/>
      <c r="BA106" s="3"/>
      <c r="BB106" s="3"/>
      <c r="BC106" s="3"/>
      <c r="BD106" s="3"/>
      <c r="BE106" s="3"/>
      <c r="BF106" s="3"/>
      <c r="BG106" s="3"/>
      <c r="BH106" s="3"/>
      <c r="BI106" s="3"/>
      <c r="BJ106" s="3"/>
      <c r="BK106" s="3"/>
      <c r="BL106" s="3"/>
      <c r="BM106" s="3"/>
    </row>
    <row r="107" spans="1:65" ht="409.6" customHeight="1">
      <c r="A107" s="53" t="s">
        <v>483</v>
      </c>
      <c r="B107" s="53" t="s">
        <v>484</v>
      </c>
      <c r="C107" s="53" t="s">
        <v>485</v>
      </c>
      <c r="D107" s="53" t="s">
        <v>486</v>
      </c>
      <c r="E107" s="53" t="s">
        <v>487</v>
      </c>
      <c r="F107" s="56">
        <v>0.28999999999999998</v>
      </c>
      <c r="G107" s="57" t="s">
        <v>912</v>
      </c>
      <c r="H107" s="28"/>
      <c r="I107" s="17"/>
      <c r="J107" s="17"/>
      <c r="K107" s="5"/>
      <c r="L107" s="5"/>
      <c r="AG107" s="3"/>
      <c r="AH107" s="3"/>
      <c r="AI107" s="3"/>
      <c r="AJ107" s="3"/>
      <c r="AK107" s="3"/>
      <c r="AL107" s="3"/>
      <c r="AM107" s="3"/>
      <c r="AN107" s="3"/>
    </row>
    <row r="108" spans="1:65" ht="12.75" customHeight="1">
      <c r="A108" s="297" t="s">
        <v>165</v>
      </c>
      <c r="B108" s="298"/>
      <c r="C108" s="298"/>
      <c r="D108" s="298"/>
      <c r="E108" s="298"/>
      <c r="F108" s="298"/>
      <c r="G108" s="299"/>
      <c r="H108" s="28"/>
      <c r="I108" s="17"/>
      <c r="J108" s="17"/>
      <c r="K108" s="5"/>
      <c r="L108" s="5"/>
    </row>
    <row r="109" spans="1:65" ht="119.25" customHeight="1">
      <c r="A109" s="77" t="s">
        <v>844</v>
      </c>
      <c r="B109" s="76" t="s">
        <v>845</v>
      </c>
      <c r="C109" s="77">
        <v>28</v>
      </c>
      <c r="D109" s="77" t="s">
        <v>846</v>
      </c>
      <c r="E109" s="77" t="s">
        <v>847</v>
      </c>
      <c r="F109" s="188">
        <v>0.93</v>
      </c>
      <c r="G109" s="32" t="s">
        <v>848</v>
      </c>
      <c r="H109" s="28"/>
      <c r="I109" s="17"/>
      <c r="J109" s="17"/>
      <c r="K109" s="5"/>
      <c r="L109" s="5"/>
    </row>
    <row r="110" spans="1:65" ht="135" customHeight="1">
      <c r="A110" s="77" t="s">
        <v>849</v>
      </c>
      <c r="B110" s="76" t="s">
        <v>850</v>
      </c>
      <c r="C110" s="77">
        <v>888</v>
      </c>
      <c r="D110" s="77" t="s">
        <v>851</v>
      </c>
      <c r="E110" s="77" t="s">
        <v>852</v>
      </c>
      <c r="F110" s="188">
        <v>0.93</v>
      </c>
      <c r="G110" s="32" t="s">
        <v>853</v>
      </c>
      <c r="H110" s="28"/>
      <c r="I110" s="17"/>
      <c r="J110" s="17"/>
      <c r="K110" s="5"/>
      <c r="L110" s="5"/>
    </row>
    <row r="111" spans="1:65" ht="25.5" customHeight="1">
      <c r="A111" s="38"/>
      <c r="B111" s="38"/>
      <c r="C111" s="38"/>
      <c r="D111" s="38"/>
      <c r="E111" s="38"/>
      <c r="F111" s="38"/>
      <c r="G111" s="38"/>
      <c r="H111" s="28"/>
      <c r="I111" s="17"/>
      <c r="J111" s="17"/>
      <c r="K111" s="5"/>
      <c r="L111" s="5"/>
    </row>
    <row r="112" spans="1:65" ht="37.5" customHeight="1">
      <c r="A112" s="318" t="s">
        <v>92</v>
      </c>
      <c r="B112" s="318"/>
      <c r="C112" s="318"/>
      <c r="D112" s="318"/>
      <c r="E112" s="318"/>
      <c r="F112" s="318"/>
      <c r="G112" s="318"/>
      <c r="H112" s="28"/>
      <c r="I112" s="17"/>
      <c r="J112" s="17"/>
      <c r="K112" s="5"/>
      <c r="L112" s="5"/>
    </row>
    <row r="113" spans="1:65" ht="34.5" customHeight="1">
      <c r="A113" s="319" t="s">
        <v>32</v>
      </c>
      <c r="B113" s="319"/>
      <c r="C113" s="58" t="s">
        <v>39</v>
      </c>
      <c r="D113" s="58" t="s">
        <v>40</v>
      </c>
      <c r="E113" s="58" t="s">
        <v>41</v>
      </c>
      <c r="F113" s="320" t="s">
        <v>42</v>
      </c>
      <c r="G113" s="321"/>
      <c r="H113" s="28"/>
      <c r="I113" s="17"/>
      <c r="J113" s="17"/>
      <c r="K113" s="5"/>
      <c r="L113" s="5"/>
      <c r="AF113" s="13"/>
      <c r="AN113" s="13"/>
      <c r="AO113" s="13"/>
      <c r="AP113" s="13"/>
      <c r="AQ113" s="13"/>
    </row>
    <row r="114" spans="1:65" ht="41.25" customHeight="1">
      <c r="A114" s="260" t="s">
        <v>320</v>
      </c>
      <c r="B114" s="296"/>
      <c r="C114" s="53"/>
      <c r="D114" s="53"/>
      <c r="E114" s="53"/>
      <c r="F114" s="317"/>
      <c r="G114" s="317"/>
      <c r="H114" s="28"/>
      <c r="I114" s="17"/>
      <c r="J114" s="17"/>
      <c r="K114" s="5"/>
      <c r="L114" s="5"/>
      <c r="W114" s="13"/>
      <c r="X114" s="13"/>
      <c r="Y114" s="13"/>
      <c r="AF114" s="13"/>
      <c r="AG114" s="13"/>
      <c r="AH114" s="13"/>
      <c r="AI114" s="13"/>
      <c r="AJ114" s="13"/>
      <c r="AK114" s="13"/>
      <c r="AL114" s="13"/>
      <c r="AM114" s="13"/>
      <c r="AN114" s="13"/>
      <c r="AO114" s="13"/>
      <c r="AP114" s="13"/>
      <c r="AQ114" s="13"/>
    </row>
    <row r="115" spans="1:65">
      <c r="A115" s="317"/>
      <c r="B115" s="317"/>
      <c r="C115" s="53"/>
      <c r="D115" s="53"/>
      <c r="E115" s="53"/>
      <c r="F115" s="317"/>
      <c r="G115" s="317"/>
      <c r="H115" s="44"/>
      <c r="I115" s="20"/>
      <c r="J115" s="20"/>
      <c r="K115" s="12"/>
      <c r="L115" s="12"/>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row>
    <row r="116" spans="1:65">
      <c r="A116" s="317"/>
      <c r="B116" s="322"/>
      <c r="C116" s="322"/>
      <c r="D116" s="322"/>
      <c r="E116" s="322"/>
      <c r="F116" s="322"/>
      <c r="G116" s="322"/>
      <c r="H116" s="44"/>
      <c r="I116" s="20"/>
      <c r="J116" s="20"/>
      <c r="K116" s="12"/>
      <c r="L116" s="12"/>
      <c r="M116" s="13"/>
      <c r="N116" s="13"/>
      <c r="O116" s="13"/>
      <c r="P116" s="13"/>
      <c r="Q116" s="13"/>
      <c r="R116" s="13"/>
      <c r="S116" s="13"/>
      <c r="T116" s="13"/>
      <c r="U116" s="13"/>
      <c r="V116" s="13"/>
      <c r="W116" s="13"/>
      <c r="X116" s="13"/>
      <c r="Y116" s="13"/>
      <c r="Z116" s="13"/>
      <c r="AA116" s="13"/>
      <c r="AB116" s="13"/>
      <c r="AC116" s="13"/>
      <c r="AD116" s="13"/>
      <c r="AE116" s="13"/>
      <c r="AG116" s="13"/>
      <c r="AH116" s="13"/>
      <c r="AI116" s="13"/>
      <c r="AJ116" s="13"/>
      <c r="AK116" s="13"/>
      <c r="AL116" s="13"/>
      <c r="AM116" s="13"/>
      <c r="AR116" s="13"/>
      <c r="AS116" s="13"/>
      <c r="AT116" s="13"/>
      <c r="AU116" s="13"/>
    </row>
    <row r="117" spans="1:65" ht="40.5" customHeight="1">
      <c r="A117" s="251"/>
      <c r="B117" s="252"/>
      <c r="C117" s="252"/>
      <c r="D117" s="252"/>
      <c r="E117" s="252"/>
      <c r="F117" s="252"/>
      <c r="G117" s="253"/>
      <c r="H117" s="44"/>
      <c r="I117" s="20"/>
      <c r="J117" s="20"/>
      <c r="K117" s="12"/>
      <c r="L117" s="12"/>
      <c r="M117" s="13"/>
      <c r="N117" s="13"/>
      <c r="O117" s="13"/>
      <c r="P117" s="13"/>
      <c r="Q117" s="13"/>
      <c r="R117" s="13"/>
      <c r="S117" s="13"/>
      <c r="T117" s="13"/>
      <c r="U117" s="13"/>
      <c r="V117" s="13"/>
      <c r="Z117" s="13"/>
      <c r="AA117" s="13"/>
      <c r="AB117" s="13"/>
      <c r="AC117" s="13"/>
      <c r="AD117" s="13"/>
      <c r="AE117" s="13"/>
      <c r="AR117" s="13"/>
      <c r="AS117" s="13"/>
      <c r="AT117" s="13"/>
      <c r="AU117" s="13"/>
    </row>
    <row r="118" spans="1:65" ht="33.75" customHeight="1">
      <c r="A118" s="309" t="s">
        <v>43</v>
      </c>
      <c r="B118" s="310"/>
      <c r="C118" s="310"/>
      <c r="D118" s="310"/>
      <c r="E118" s="310"/>
      <c r="F118" s="310"/>
      <c r="G118" s="311"/>
      <c r="H118" s="44"/>
      <c r="I118" s="17"/>
      <c r="J118" s="17"/>
      <c r="K118" s="5"/>
      <c r="L118" s="5"/>
    </row>
    <row r="119" spans="1:65" s="3" customFormat="1" ht="25.5">
      <c r="A119" s="59" t="s">
        <v>32</v>
      </c>
      <c r="B119" s="59" t="s">
        <v>33</v>
      </c>
      <c r="C119" s="59" t="s">
        <v>34</v>
      </c>
      <c r="D119" s="59" t="s">
        <v>35</v>
      </c>
      <c r="E119" s="59" t="s">
        <v>37</v>
      </c>
      <c r="F119" s="59" t="s">
        <v>44</v>
      </c>
      <c r="G119" s="60" t="s">
        <v>45</v>
      </c>
      <c r="H119" s="28"/>
      <c r="I119" s="17"/>
      <c r="J119" s="17"/>
      <c r="K119" s="5"/>
      <c r="L119" s="5"/>
      <c r="M119"/>
      <c r="N119"/>
      <c r="O119"/>
      <c r="P119"/>
      <c r="Q119"/>
      <c r="R119"/>
      <c r="S119"/>
      <c r="T119"/>
      <c r="U119"/>
      <c r="V119"/>
      <c r="W119"/>
      <c r="X119"/>
      <c r="Y119"/>
      <c r="Z119"/>
      <c r="AA119"/>
      <c r="AB119"/>
      <c r="AC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row>
    <row r="120" spans="1:65">
      <c r="A120" s="422" t="s">
        <v>184</v>
      </c>
      <c r="B120" s="423"/>
      <c r="C120" s="423"/>
      <c r="D120" s="423"/>
      <c r="E120" s="423"/>
      <c r="F120" s="423"/>
      <c r="G120" s="423"/>
      <c r="H120" s="61"/>
      <c r="I120" s="17"/>
      <c r="J120" s="17"/>
      <c r="K120" s="5"/>
      <c r="L120" s="5"/>
      <c r="AD120" s="3"/>
      <c r="AE120" s="3"/>
    </row>
    <row r="121" spans="1:65" ht="91.5" customHeight="1">
      <c r="A121" s="62" t="s">
        <v>241</v>
      </c>
      <c r="B121" s="63" t="s">
        <v>242</v>
      </c>
      <c r="C121" s="64">
        <v>14</v>
      </c>
      <c r="D121" s="65" t="s">
        <v>243</v>
      </c>
      <c r="E121" s="66">
        <f>+F121/14</f>
        <v>2.7142857142857144</v>
      </c>
      <c r="F121" s="64">
        <v>38</v>
      </c>
      <c r="G121" s="462" t="s">
        <v>913</v>
      </c>
      <c r="H121" s="61"/>
      <c r="I121" s="17"/>
      <c r="J121" s="17"/>
      <c r="K121" s="5"/>
      <c r="L121" s="5"/>
      <c r="AD121" s="3"/>
      <c r="AE121" s="3"/>
      <c r="BD121" s="3"/>
      <c r="BE121" s="3"/>
      <c r="BF121" s="3"/>
      <c r="BG121" s="3"/>
      <c r="BH121" s="3"/>
      <c r="BI121" s="3"/>
      <c r="BJ121" s="3"/>
      <c r="BK121" s="3"/>
      <c r="BL121" s="3"/>
      <c r="BM121" s="3"/>
    </row>
    <row r="122" spans="1:65" ht="382.5">
      <c r="A122" s="62" t="s">
        <v>244</v>
      </c>
      <c r="B122" s="63" t="s">
        <v>245</v>
      </c>
      <c r="C122" s="64">
        <v>96</v>
      </c>
      <c r="D122" s="63" t="s">
        <v>246</v>
      </c>
      <c r="E122" s="66">
        <f>+F122/C122</f>
        <v>1</v>
      </c>
      <c r="F122" s="64">
        <v>96</v>
      </c>
      <c r="G122" s="462" t="s">
        <v>914</v>
      </c>
      <c r="H122" s="61"/>
      <c r="I122" s="17"/>
      <c r="J122" s="17"/>
      <c r="K122" s="5"/>
      <c r="L122" s="5"/>
      <c r="AD122" s="3"/>
      <c r="AE122" s="3"/>
    </row>
    <row r="123" spans="1:65" ht="255">
      <c r="A123" s="62" t="s">
        <v>247</v>
      </c>
      <c r="B123" s="63" t="s">
        <v>248</v>
      </c>
      <c r="C123" s="64">
        <v>48</v>
      </c>
      <c r="D123" s="65" t="s">
        <v>243</v>
      </c>
      <c r="E123" s="64">
        <f>(F123*100)/C123</f>
        <v>100</v>
      </c>
      <c r="F123" s="64">
        <v>48</v>
      </c>
      <c r="G123" s="462" t="s">
        <v>915</v>
      </c>
      <c r="H123" s="61"/>
      <c r="I123" s="17"/>
      <c r="J123" s="17"/>
      <c r="K123" s="5"/>
      <c r="L123" s="5"/>
      <c r="AD123" s="3"/>
      <c r="AE123" s="3"/>
      <c r="AY123" s="3"/>
    </row>
    <row r="124" spans="1:65" ht="127.5">
      <c r="A124" s="62" t="s">
        <v>249</v>
      </c>
      <c r="B124" s="63" t="s">
        <v>250</v>
      </c>
      <c r="C124" s="64">
        <v>5</v>
      </c>
      <c r="D124" s="63" t="s">
        <v>246</v>
      </c>
      <c r="E124" s="64">
        <f t="shared" ref="E124:E128" si="0">(F124*100)/C124</f>
        <v>40</v>
      </c>
      <c r="F124" s="64">
        <v>2</v>
      </c>
      <c r="G124" s="462" t="s">
        <v>916</v>
      </c>
      <c r="H124" s="61"/>
      <c r="I124" s="17"/>
      <c r="J124" s="17"/>
      <c r="K124" s="5"/>
      <c r="L124" s="5"/>
      <c r="AD124" s="3"/>
      <c r="AE124" s="3"/>
      <c r="AZ124" s="3"/>
      <c r="BA124" s="3"/>
      <c r="BB124" s="3"/>
      <c r="BC124" s="3"/>
    </row>
    <row r="125" spans="1:65" ht="204">
      <c r="A125" s="62" t="s">
        <v>251</v>
      </c>
      <c r="B125" s="65" t="s">
        <v>252</v>
      </c>
      <c r="C125" s="64">
        <v>200</v>
      </c>
      <c r="D125" s="67" t="s">
        <v>253</v>
      </c>
      <c r="E125" s="68">
        <f>(F125*100)/C125</f>
        <v>121</v>
      </c>
      <c r="F125" s="65">
        <v>242</v>
      </c>
      <c r="G125" s="462" t="s">
        <v>917</v>
      </c>
      <c r="H125" s="61"/>
      <c r="I125" s="17"/>
      <c r="J125" s="17"/>
      <c r="K125" s="5"/>
      <c r="L125" s="5"/>
      <c r="AD125" s="3"/>
      <c r="AE125" s="3"/>
    </row>
    <row r="126" spans="1:65" ht="318.75">
      <c r="A126" s="62" t="s">
        <v>254</v>
      </c>
      <c r="B126" s="63" t="s">
        <v>255</v>
      </c>
      <c r="C126" s="64">
        <v>100</v>
      </c>
      <c r="D126" s="63" t="s">
        <v>256</v>
      </c>
      <c r="E126" s="64">
        <f t="shared" si="0"/>
        <v>304</v>
      </c>
      <c r="F126" s="65">
        <v>304</v>
      </c>
      <c r="G126" s="462" t="s">
        <v>918</v>
      </c>
      <c r="H126" s="61"/>
      <c r="I126" s="17"/>
      <c r="J126" s="17"/>
      <c r="K126" s="5"/>
      <c r="L126" s="5"/>
      <c r="AD126" s="3"/>
      <c r="AE126" s="3"/>
    </row>
    <row r="127" spans="1:65" ht="89.25">
      <c r="A127" s="69" t="s">
        <v>321</v>
      </c>
      <c r="B127" s="65" t="s">
        <v>250</v>
      </c>
      <c r="C127" s="64">
        <v>1</v>
      </c>
      <c r="D127" s="65"/>
      <c r="E127" s="68">
        <f>(F127*100)/C127</f>
        <v>200</v>
      </c>
      <c r="F127" s="64">
        <v>2</v>
      </c>
      <c r="G127" s="463" t="s">
        <v>322</v>
      </c>
      <c r="H127" s="61"/>
      <c r="I127" s="17"/>
      <c r="J127" s="17"/>
      <c r="K127" s="5"/>
      <c r="L127" s="5"/>
      <c r="AD127" s="3"/>
      <c r="AE127" s="3"/>
    </row>
    <row r="128" spans="1:65" ht="229.5">
      <c r="A128" s="70" t="s">
        <v>257</v>
      </c>
      <c r="B128" s="71" t="s">
        <v>258</v>
      </c>
      <c r="C128" s="72">
        <v>32</v>
      </c>
      <c r="D128" s="71" t="s">
        <v>259</v>
      </c>
      <c r="E128" s="73">
        <f t="shared" si="0"/>
        <v>118.75</v>
      </c>
      <c r="F128" s="72">
        <v>38</v>
      </c>
      <c r="G128" s="464" t="s">
        <v>919</v>
      </c>
      <c r="H128" s="61"/>
      <c r="I128" s="17"/>
      <c r="J128" s="17"/>
      <c r="K128" s="5"/>
      <c r="L128" s="5"/>
      <c r="AD128" s="3"/>
      <c r="AE128" s="3"/>
    </row>
    <row r="129" spans="1:65" ht="153">
      <c r="A129" s="53" t="s">
        <v>323</v>
      </c>
      <c r="B129" s="53" t="s">
        <v>260</v>
      </c>
      <c r="C129" s="53" t="s">
        <v>261</v>
      </c>
      <c r="D129" s="53" t="s">
        <v>262</v>
      </c>
      <c r="E129" s="75"/>
      <c r="F129" s="53" t="s">
        <v>263</v>
      </c>
      <c r="G129" s="465" t="s">
        <v>195</v>
      </c>
      <c r="H129" s="61"/>
      <c r="I129" s="17"/>
      <c r="J129" s="17"/>
      <c r="K129" s="5"/>
      <c r="L129" s="5"/>
      <c r="AD129" s="3"/>
      <c r="AE129" s="3"/>
    </row>
    <row r="130" spans="1:65" ht="409.5">
      <c r="A130" s="76" t="s">
        <v>310</v>
      </c>
      <c r="B130" s="76" t="s">
        <v>324</v>
      </c>
      <c r="C130" s="77" t="s">
        <v>311</v>
      </c>
      <c r="D130" s="39" t="s">
        <v>312</v>
      </c>
      <c r="E130" s="78" t="s">
        <v>325</v>
      </c>
      <c r="F130" s="79" t="s">
        <v>326</v>
      </c>
      <c r="G130" s="234" t="s">
        <v>327</v>
      </c>
      <c r="H130" s="61"/>
      <c r="I130" s="17"/>
      <c r="J130" s="17"/>
      <c r="K130" s="5"/>
      <c r="L130" s="5"/>
      <c r="AD130" s="3"/>
      <c r="AE130" s="3"/>
    </row>
    <row r="131" spans="1:65" ht="85.5" customHeight="1">
      <c r="A131" s="34" t="s">
        <v>264</v>
      </c>
      <c r="B131" s="34" t="s">
        <v>265</v>
      </c>
      <c r="C131" s="81">
        <v>795</v>
      </c>
      <c r="D131" s="34" t="s">
        <v>266</v>
      </c>
      <c r="E131" s="82">
        <f t="shared" ref="E131:E136" si="1">+F131/C131</f>
        <v>1.0767295597484277</v>
      </c>
      <c r="F131" s="81">
        <v>856</v>
      </c>
      <c r="G131" s="466" t="s">
        <v>267</v>
      </c>
      <c r="H131" s="61"/>
      <c r="I131" s="17"/>
      <c r="J131" s="17"/>
      <c r="K131" s="5"/>
      <c r="L131" s="5"/>
      <c r="AD131" s="3"/>
      <c r="AE131" s="3"/>
    </row>
    <row r="132" spans="1:65" s="4" customFormat="1" ht="38.25">
      <c r="A132" s="34" t="s">
        <v>269</v>
      </c>
      <c r="B132" s="34" t="s">
        <v>270</v>
      </c>
      <c r="C132" s="81">
        <v>79</v>
      </c>
      <c r="D132" s="34" t="s">
        <v>266</v>
      </c>
      <c r="E132" s="82">
        <f t="shared" si="1"/>
        <v>0.759493670886076</v>
      </c>
      <c r="F132" s="81">
        <v>60</v>
      </c>
      <c r="G132" s="466" t="s">
        <v>271</v>
      </c>
      <c r="H132" s="61"/>
      <c r="I132" s="17"/>
      <c r="J132" s="17"/>
      <c r="K132" s="5"/>
      <c r="L132" s="5"/>
      <c r="M132"/>
      <c r="N132"/>
      <c r="O132"/>
      <c r="P132"/>
      <c r="Q132"/>
      <c r="R132"/>
      <c r="S132"/>
      <c r="T132"/>
      <c r="U132"/>
      <c r="V132"/>
      <c r="W132"/>
      <c r="X132"/>
      <c r="Y132"/>
      <c r="Z132"/>
      <c r="AA132"/>
      <c r="AB132"/>
      <c r="AC132"/>
      <c r="AD132" s="3"/>
      <c r="AE132" s="3"/>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row>
    <row r="133" spans="1:65" ht="51">
      <c r="A133" s="34" t="s">
        <v>272</v>
      </c>
      <c r="B133" s="34" t="s">
        <v>273</v>
      </c>
      <c r="C133" s="81">
        <v>1215</v>
      </c>
      <c r="D133" s="34" t="s">
        <v>266</v>
      </c>
      <c r="E133" s="82">
        <f t="shared" si="1"/>
        <v>0.79341563786008229</v>
      </c>
      <c r="F133" s="81">
        <v>964</v>
      </c>
      <c r="G133" s="466" t="s">
        <v>274</v>
      </c>
      <c r="H133" s="61"/>
      <c r="I133" s="17"/>
      <c r="J133" s="17"/>
      <c r="K133" s="5"/>
      <c r="L133" s="5"/>
      <c r="AD133" s="3"/>
      <c r="AE133" s="3"/>
    </row>
    <row r="134" spans="1:65" ht="38.25">
      <c r="A134" s="34" t="s">
        <v>275</v>
      </c>
      <c r="B134" s="34" t="s">
        <v>276</v>
      </c>
      <c r="C134" s="81">
        <v>4410</v>
      </c>
      <c r="D134" s="34" t="s">
        <v>266</v>
      </c>
      <c r="E134" s="82">
        <f t="shared" si="1"/>
        <v>0.93560090702947851</v>
      </c>
      <c r="F134" s="81">
        <v>4126</v>
      </c>
      <c r="G134" s="466" t="s">
        <v>277</v>
      </c>
      <c r="H134" s="61"/>
      <c r="I134" s="17"/>
      <c r="J134" s="17"/>
      <c r="K134" s="5"/>
      <c r="L134" s="5"/>
      <c r="AD134" s="3"/>
      <c r="AE134" s="3"/>
      <c r="BD134" s="4"/>
      <c r="BE134" s="4"/>
      <c r="BF134" s="4"/>
      <c r="BG134" s="4"/>
      <c r="BH134" s="4"/>
      <c r="BI134" s="4"/>
      <c r="BJ134" s="4"/>
      <c r="BK134" s="4"/>
      <c r="BL134" s="4"/>
      <c r="BM134" s="4"/>
    </row>
    <row r="135" spans="1:65" ht="25.5">
      <c r="A135" s="34" t="s">
        <v>278</v>
      </c>
      <c r="B135" s="34" t="s">
        <v>279</v>
      </c>
      <c r="C135" s="81">
        <v>10</v>
      </c>
      <c r="D135" s="34" t="s">
        <v>280</v>
      </c>
      <c r="E135" s="84">
        <f t="shared" si="1"/>
        <v>1.3</v>
      </c>
      <c r="F135" s="81">
        <v>13</v>
      </c>
      <c r="G135" s="224" t="s">
        <v>281</v>
      </c>
      <c r="H135" s="61"/>
      <c r="I135" s="17"/>
      <c r="J135" s="17"/>
      <c r="K135" s="5"/>
      <c r="L135" s="5"/>
      <c r="AD135" s="3"/>
      <c r="AE135" s="3"/>
    </row>
    <row r="136" spans="1:65" ht="63" customHeight="1">
      <c r="A136" s="34" t="s">
        <v>282</v>
      </c>
      <c r="B136" s="34" t="s">
        <v>283</v>
      </c>
      <c r="C136" s="81">
        <v>1620</v>
      </c>
      <c r="D136" s="34" t="s">
        <v>284</v>
      </c>
      <c r="E136" s="84">
        <f t="shared" si="1"/>
        <v>1.2956790123456789</v>
      </c>
      <c r="F136" s="81">
        <v>2099</v>
      </c>
      <c r="G136" s="227" t="s">
        <v>285</v>
      </c>
      <c r="H136" s="61"/>
      <c r="I136" s="17"/>
      <c r="J136" s="17"/>
      <c r="K136" s="5"/>
      <c r="L136" s="5"/>
      <c r="AD136" s="3"/>
      <c r="AE136" s="3"/>
    </row>
    <row r="137" spans="1:65" ht="89.25">
      <c r="A137" s="34" t="s">
        <v>286</v>
      </c>
      <c r="B137" s="34" t="s">
        <v>287</v>
      </c>
      <c r="C137" s="86" t="s">
        <v>288</v>
      </c>
      <c r="D137" s="34" t="s">
        <v>289</v>
      </c>
      <c r="E137" s="78" t="s">
        <v>328</v>
      </c>
      <c r="F137" s="224" t="s">
        <v>290</v>
      </c>
      <c r="G137" s="467" t="s">
        <v>268</v>
      </c>
      <c r="H137" s="61"/>
      <c r="I137" s="17"/>
      <c r="J137" s="17"/>
      <c r="K137" s="5"/>
      <c r="L137" s="5"/>
      <c r="AD137" s="3"/>
      <c r="AE137" s="3"/>
    </row>
    <row r="138" spans="1:65" ht="119.25" customHeight="1">
      <c r="A138" s="53" t="s">
        <v>291</v>
      </c>
      <c r="B138" s="53" t="s">
        <v>292</v>
      </c>
      <c r="C138" s="86" t="s">
        <v>293</v>
      </c>
      <c r="D138" s="34" t="s">
        <v>294</v>
      </c>
      <c r="E138" s="84">
        <v>1.1483000000000001</v>
      </c>
      <c r="F138" s="53" t="s">
        <v>295</v>
      </c>
      <c r="G138" s="467" t="s">
        <v>296</v>
      </c>
      <c r="H138" s="61"/>
      <c r="I138" s="17"/>
      <c r="J138" s="17"/>
      <c r="K138" s="5"/>
      <c r="L138" s="5"/>
      <c r="AD138" s="3"/>
      <c r="AE138" s="3"/>
    </row>
    <row r="139" spans="1:65" ht="128.25" customHeight="1">
      <c r="A139" s="53" t="s">
        <v>297</v>
      </c>
      <c r="B139" s="53" t="s">
        <v>298</v>
      </c>
      <c r="C139" s="86" t="s">
        <v>299</v>
      </c>
      <c r="D139" s="53" t="s">
        <v>300</v>
      </c>
      <c r="E139" s="84">
        <v>5.33</v>
      </c>
      <c r="F139" s="53" t="s">
        <v>329</v>
      </c>
      <c r="G139" s="467" t="s">
        <v>296</v>
      </c>
      <c r="H139" s="61"/>
      <c r="I139" s="17"/>
      <c r="J139" s="17"/>
      <c r="K139" s="5"/>
      <c r="L139" s="5"/>
      <c r="AD139" s="3"/>
      <c r="AE139" s="3"/>
    </row>
    <row r="140" spans="1:65" ht="147" customHeight="1">
      <c r="A140" s="53" t="s">
        <v>301</v>
      </c>
      <c r="B140" s="53" t="s">
        <v>302</v>
      </c>
      <c r="C140" s="86" t="s">
        <v>330</v>
      </c>
      <c r="D140" s="53" t="s">
        <v>303</v>
      </c>
      <c r="E140" s="84">
        <v>1.93</v>
      </c>
      <c r="F140" s="53" t="s">
        <v>331</v>
      </c>
      <c r="G140" s="467" t="s">
        <v>296</v>
      </c>
      <c r="H140" s="61"/>
      <c r="I140" s="17"/>
      <c r="J140" s="17"/>
      <c r="K140" s="5"/>
      <c r="L140" s="5"/>
      <c r="AD140" s="3"/>
      <c r="AE140" s="3"/>
      <c r="AY140" s="4"/>
    </row>
    <row r="141" spans="1:65" ht="114.75">
      <c r="A141" s="53" t="s">
        <v>304</v>
      </c>
      <c r="B141" s="53" t="s">
        <v>305</v>
      </c>
      <c r="C141" s="86" t="s">
        <v>306</v>
      </c>
      <c r="D141" s="53" t="s">
        <v>307</v>
      </c>
      <c r="E141" s="84">
        <v>0.25</v>
      </c>
      <c r="F141" s="53" t="s">
        <v>308</v>
      </c>
      <c r="G141" s="467" t="s">
        <v>309</v>
      </c>
      <c r="H141" s="61"/>
      <c r="I141" s="17"/>
      <c r="J141" s="17"/>
      <c r="K141" s="5"/>
      <c r="L141" s="5"/>
      <c r="AD141" s="3"/>
      <c r="AE141" s="3"/>
      <c r="AY141" s="4"/>
    </row>
    <row r="142" spans="1:65" ht="51">
      <c r="A142" s="317" t="s">
        <v>314</v>
      </c>
      <c r="B142" s="317" t="s">
        <v>270</v>
      </c>
      <c r="C142" s="317">
        <v>780</v>
      </c>
      <c r="D142" s="317" t="s">
        <v>284</v>
      </c>
      <c r="E142" s="343">
        <f>F142/C142</f>
        <v>1.882051282051282</v>
      </c>
      <c r="F142" s="317">
        <v>1468</v>
      </c>
      <c r="G142" s="232" t="s">
        <v>313</v>
      </c>
      <c r="H142" s="61"/>
      <c r="I142" s="17"/>
      <c r="J142" s="17"/>
      <c r="K142" s="5"/>
      <c r="L142" s="5"/>
      <c r="AD142" s="3"/>
      <c r="AE142" s="3"/>
      <c r="AY142" s="4"/>
    </row>
    <row r="143" spans="1:65">
      <c r="A143" s="317"/>
      <c r="B143" s="317"/>
      <c r="C143" s="317"/>
      <c r="D143" s="317"/>
      <c r="E143" s="343"/>
      <c r="F143" s="317"/>
      <c r="G143" s="260"/>
      <c r="H143" s="61"/>
      <c r="I143" s="17"/>
      <c r="J143" s="17"/>
      <c r="K143" s="5"/>
      <c r="L143" s="5"/>
      <c r="AD143" s="3"/>
      <c r="AE143" s="3"/>
      <c r="AY143" s="4"/>
    </row>
    <row r="144" spans="1:65">
      <c r="A144" s="317"/>
      <c r="B144" s="317"/>
      <c r="C144" s="317"/>
      <c r="D144" s="317"/>
      <c r="E144" s="343"/>
      <c r="F144" s="317"/>
      <c r="G144" s="260"/>
      <c r="H144" s="61"/>
      <c r="I144" s="17"/>
      <c r="J144" s="17"/>
      <c r="K144" s="5"/>
      <c r="L144" s="5"/>
      <c r="AD144" s="3"/>
      <c r="AE144" s="3"/>
      <c r="AY144" s="4"/>
    </row>
    <row r="145" spans="1:65" ht="29.25" customHeight="1">
      <c r="A145" s="317"/>
      <c r="B145" s="317"/>
      <c r="C145" s="317"/>
      <c r="D145" s="317"/>
      <c r="E145" s="343"/>
      <c r="F145" s="317"/>
      <c r="G145" s="260"/>
      <c r="H145" s="61"/>
      <c r="I145" s="17"/>
      <c r="J145" s="17"/>
      <c r="K145" s="5"/>
      <c r="L145" s="5"/>
      <c r="AD145" s="3"/>
      <c r="AE145" s="3"/>
      <c r="AZ145" s="4"/>
      <c r="BA145" s="4"/>
      <c r="BB145" s="4"/>
      <c r="BC145" s="4"/>
    </row>
    <row r="146" spans="1:65" ht="42" customHeight="1">
      <c r="A146" s="317"/>
      <c r="B146" s="317"/>
      <c r="C146" s="317"/>
      <c r="D146" s="317"/>
      <c r="E146" s="343"/>
      <c r="F146" s="317"/>
      <c r="G146" s="260"/>
      <c r="H146" s="61"/>
      <c r="I146" s="17"/>
      <c r="J146" s="17"/>
      <c r="K146" s="5"/>
      <c r="L146" s="5"/>
      <c r="AD146" s="3"/>
      <c r="AE146" s="3"/>
    </row>
    <row r="147" spans="1:65" ht="28.5" customHeight="1">
      <c r="A147" s="317"/>
      <c r="B147" s="317"/>
      <c r="C147" s="317"/>
      <c r="D147" s="317"/>
      <c r="E147" s="343"/>
      <c r="F147" s="317"/>
      <c r="G147" s="260"/>
      <c r="H147" s="61"/>
      <c r="I147" s="17"/>
      <c r="J147" s="17"/>
      <c r="K147" s="5"/>
      <c r="L147" s="5"/>
      <c r="AD147" s="3"/>
      <c r="AE147" s="3"/>
    </row>
    <row r="148" spans="1:65" s="4" customFormat="1" ht="22.5" customHeight="1">
      <c r="A148" s="317"/>
      <c r="B148" s="317"/>
      <c r="C148" s="317"/>
      <c r="D148" s="317"/>
      <c r="E148" s="343"/>
      <c r="F148" s="317"/>
      <c r="G148" s="260"/>
      <c r="H148" s="61"/>
      <c r="I148" s="17"/>
      <c r="J148" s="17"/>
      <c r="K148" s="5"/>
      <c r="L148" s="5"/>
      <c r="M148"/>
      <c r="N148"/>
      <c r="O148"/>
      <c r="P148"/>
      <c r="Q148"/>
      <c r="R148"/>
      <c r="S148"/>
      <c r="T148"/>
      <c r="U148"/>
      <c r="V148"/>
      <c r="W148"/>
      <c r="X148"/>
      <c r="Y148"/>
      <c r="Z148"/>
      <c r="AA148"/>
      <c r="AB148"/>
      <c r="AC148"/>
      <c r="AD148"/>
      <c r="AE148"/>
      <c r="AF148"/>
      <c r="AG148"/>
      <c r="AH148"/>
      <c r="AI148"/>
      <c r="AJ148"/>
      <c r="AK148"/>
      <c r="AL148"/>
      <c r="AM148"/>
      <c r="AN148"/>
      <c r="AO148"/>
      <c r="AP148"/>
      <c r="AQ148" s="3"/>
      <c r="AR148"/>
      <c r="AS148"/>
      <c r="AT148"/>
      <c r="AU148"/>
      <c r="AV148"/>
      <c r="AW148"/>
      <c r="AX148"/>
      <c r="AY148"/>
      <c r="AZ148"/>
      <c r="BA148"/>
      <c r="BB148"/>
      <c r="BC148"/>
      <c r="BD148"/>
      <c r="BE148"/>
      <c r="BF148"/>
      <c r="BG148"/>
      <c r="BH148"/>
      <c r="BI148"/>
      <c r="BJ148"/>
      <c r="BK148"/>
      <c r="BL148"/>
      <c r="BM148"/>
    </row>
    <row r="149" spans="1:65" s="4" customFormat="1" ht="42.75" customHeight="1">
      <c r="A149" s="317"/>
      <c r="B149" s="317"/>
      <c r="C149" s="317"/>
      <c r="D149" s="317"/>
      <c r="E149" s="343"/>
      <c r="F149" s="317"/>
      <c r="G149" s="260"/>
      <c r="H149" s="472"/>
      <c r="I149" s="17"/>
      <c r="J149" s="17"/>
      <c r="K149" s="5"/>
      <c r="L149" s="5"/>
      <c r="M149"/>
      <c r="N149"/>
      <c r="O149"/>
      <c r="P149"/>
      <c r="Q149"/>
      <c r="R149"/>
      <c r="S149"/>
      <c r="T149"/>
      <c r="U149"/>
      <c r="V149"/>
      <c r="W149"/>
      <c r="X149"/>
      <c r="Y149"/>
      <c r="Z149"/>
      <c r="AA149"/>
      <c r="AB149"/>
      <c r="AC149"/>
      <c r="AD149"/>
      <c r="AE149"/>
      <c r="AF149"/>
      <c r="AG149"/>
      <c r="AH149"/>
      <c r="AI149"/>
      <c r="AJ149"/>
      <c r="AK149"/>
      <c r="AL149"/>
      <c r="AM149"/>
      <c r="AN149"/>
      <c r="AO149"/>
      <c r="AP149" s="3"/>
      <c r="AQ149"/>
      <c r="AR149"/>
      <c r="AS149"/>
      <c r="AT149"/>
      <c r="AU149"/>
      <c r="AV149"/>
      <c r="AW149"/>
      <c r="AX149"/>
      <c r="AY149"/>
      <c r="AZ149"/>
      <c r="BA149"/>
      <c r="BB149"/>
      <c r="BC149"/>
      <c r="BD149"/>
      <c r="BE149"/>
      <c r="BF149"/>
      <c r="BG149"/>
      <c r="BH149"/>
      <c r="BI149"/>
      <c r="BJ149"/>
      <c r="BK149"/>
      <c r="BL149"/>
      <c r="BM149"/>
    </row>
    <row r="150" spans="1:65" s="4" customFormat="1" ht="29.25" customHeight="1">
      <c r="A150" s="317"/>
      <c r="B150" s="317"/>
      <c r="C150" s="317"/>
      <c r="D150" s="317"/>
      <c r="E150" s="343"/>
      <c r="F150" s="317"/>
      <c r="G150" s="260"/>
      <c r="H150" s="472"/>
      <c r="I150" s="17"/>
      <c r="J150" s="17"/>
      <c r="K150" s="5"/>
      <c r="L150" s="5"/>
      <c r="M150"/>
      <c r="N150"/>
      <c r="O150"/>
      <c r="P150"/>
      <c r="Q150"/>
      <c r="R150"/>
      <c r="S150"/>
      <c r="T150"/>
      <c r="U150"/>
      <c r="V150"/>
      <c r="W150"/>
      <c r="X150"/>
      <c r="Y150"/>
      <c r="Z150"/>
      <c r="AA150"/>
      <c r="AB150"/>
      <c r="AC150"/>
      <c r="AD150"/>
      <c r="AE150"/>
      <c r="AF150"/>
      <c r="AG150"/>
      <c r="AH150"/>
      <c r="AI150"/>
      <c r="AJ150"/>
      <c r="AK150"/>
      <c r="AL150"/>
      <c r="AM150"/>
      <c r="AN150"/>
      <c r="AO150"/>
      <c r="AP150"/>
      <c r="AQ150"/>
      <c r="AR150" s="3"/>
      <c r="AS150" s="3"/>
      <c r="AT150" s="3"/>
      <c r="AU150" s="3"/>
      <c r="AV150"/>
      <c r="AW150"/>
      <c r="AX150"/>
      <c r="AY150"/>
      <c r="AZ150"/>
      <c r="BA150"/>
      <c r="BB150"/>
      <c r="BC150"/>
    </row>
    <row r="151" spans="1:65" s="4" customFormat="1">
      <c r="A151" s="317"/>
      <c r="B151" s="317"/>
      <c r="C151" s="317"/>
      <c r="D151" s="317"/>
      <c r="E151" s="343"/>
      <c r="F151" s="317"/>
      <c r="G151" s="260"/>
      <c r="H151" s="472"/>
      <c r="I151" s="17"/>
      <c r="J151" s="17"/>
      <c r="K151" s="5"/>
      <c r="L151" s="5"/>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s="3"/>
      <c r="AW151" s="3"/>
      <c r="AX151" s="3"/>
      <c r="AY151"/>
      <c r="AZ151"/>
      <c r="BA151"/>
      <c r="BB151"/>
      <c r="BC151"/>
    </row>
    <row r="152" spans="1:65" s="4" customFormat="1" ht="2.25" customHeight="1">
      <c r="A152" s="317"/>
      <c r="B152" s="317"/>
      <c r="C152" s="317"/>
      <c r="D152" s="317"/>
      <c r="E152" s="343"/>
      <c r="F152" s="317"/>
      <c r="G152" s="260"/>
      <c r="H152" s="472"/>
      <c r="I152" s="17"/>
      <c r="J152" s="17"/>
      <c r="K152" s="5"/>
      <c r="L152" s="5"/>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row>
    <row r="153" spans="1:65" s="4" customFormat="1" ht="50.25" hidden="1" customHeight="1">
      <c r="A153" s="317"/>
      <c r="B153" s="317"/>
      <c r="C153" s="317"/>
      <c r="D153" s="317"/>
      <c r="E153" s="343"/>
      <c r="F153" s="317"/>
      <c r="G153" s="260"/>
      <c r="H153" s="472"/>
      <c r="I153" s="17"/>
      <c r="J153" s="17"/>
      <c r="K153" s="5"/>
      <c r="L153" s="5"/>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row>
    <row r="154" spans="1:65" s="4" customFormat="1" hidden="1">
      <c r="A154" s="317"/>
      <c r="B154" s="317"/>
      <c r="C154" s="317"/>
      <c r="D154" s="317"/>
      <c r="E154" s="343"/>
      <c r="F154" s="317"/>
      <c r="G154" s="260"/>
      <c r="H154" s="472"/>
      <c r="I154" s="17"/>
      <c r="J154" s="17"/>
      <c r="K154" s="5"/>
      <c r="L154" s="5"/>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row>
    <row r="155" spans="1:65" s="4" customFormat="1" ht="137.25" customHeight="1">
      <c r="A155" s="317"/>
      <c r="B155" s="317"/>
      <c r="C155" s="317"/>
      <c r="D155" s="317"/>
      <c r="E155" s="343"/>
      <c r="F155" s="317"/>
      <c r="G155" s="260"/>
      <c r="H155" s="472"/>
      <c r="I155" s="17"/>
      <c r="J155" s="17"/>
      <c r="K155" s="5"/>
      <c r="L155" s="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row>
    <row r="156" spans="1:65">
      <c r="A156" s="317"/>
      <c r="B156" s="317"/>
      <c r="C156" s="317"/>
      <c r="D156" s="317"/>
      <c r="E156" s="343"/>
      <c r="F156" s="317"/>
      <c r="G156" s="260"/>
      <c r="H156" s="472"/>
      <c r="I156" s="17"/>
      <c r="J156" s="17"/>
      <c r="K156" s="5"/>
      <c r="L156" s="5"/>
      <c r="BD156" s="4"/>
      <c r="BE156" s="4"/>
      <c r="BF156" s="4"/>
      <c r="BG156" s="4"/>
      <c r="BH156" s="4"/>
      <c r="BI156" s="4"/>
      <c r="BJ156" s="4"/>
      <c r="BK156" s="4"/>
      <c r="BL156" s="4"/>
      <c r="BM156" s="4"/>
    </row>
    <row r="157" spans="1:65" ht="102.75" customHeight="1">
      <c r="A157" s="90" t="s">
        <v>315</v>
      </c>
      <c r="B157" s="34" t="s">
        <v>283</v>
      </c>
      <c r="C157" s="34">
        <v>396</v>
      </c>
      <c r="D157" s="34" t="s">
        <v>316</v>
      </c>
      <c r="E157" s="91">
        <f>F157/C157</f>
        <v>0.84090909090909094</v>
      </c>
      <c r="F157" s="34">
        <v>333</v>
      </c>
      <c r="G157" s="92"/>
      <c r="H157" s="473"/>
      <c r="I157" s="17"/>
      <c r="J157" s="17"/>
      <c r="K157" s="5"/>
      <c r="L157" s="5"/>
      <c r="BD157" s="4"/>
      <c r="BE157" s="4"/>
      <c r="BF157" s="4"/>
      <c r="BG157" s="4"/>
      <c r="BH157" s="4"/>
      <c r="BI157" s="4"/>
      <c r="BJ157" s="4"/>
      <c r="BK157" s="4"/>
      <c r="BL157" s="4"/>
      <c r="BM157" s="4"/>
    </row>
    <row r="158" spans="1:65" ht="41.25" customHeight="1">
      <c r="A158" s="297" t="s">
        <v>148</v>
      </c>
      <c r="B158" s="298"/>
      <c r="C158" s="298"/>
      <c r="D158" s="298"/>
      <c r="E158" s="298"/>
      <c r="F158" s="298"/>
      <c r="G158" s="298"/>
      <c r="H158" s="473"/>
      <c r="I158" s="17"/>
      <c r="J158" s="17"/>
      <c r="K158" s="5"/>
      <c r="L158" s="5"/>
    </row>
    <row r="159" spans="1:65" ht="31.5" customHeight="1">
      <c r="A159" s="59" t="s">
        <v>32</v>
      </c>
      <c r="B159" s="59" t="s">
        <v>33</v>
      </c>
      <c r="C159" s="59" t="s">
        <v>34</v>
      </c>
      <c r="D159" s="59" t="s">
        <v>35</v>
      </c>
      <c r="E159" s="59" t="s">
        <v>37</v>
      </c>
      <c r="F159" s="59" t="s">
        <v>44</v>
      </c>
      <c r="G159" s="468" t="s">
        <v>45</v>
      </c>
      <c r="H159" s="473"/>
      <c r="I159" s="17"/>
      <c r="J159" s="17"/>
      <c r="K159" s="5"/>
      <c r="L159" s="5"/>
    </row>
    <row r="160" spans="1:65" ht="51">
      <c r="A160" s="34" t="s">
        <v>823</v>
      </c>
      <c r="B160" s="34" t="s">
        <v>822</v>
      </c>
      <c r="C160" s="34" t="s">
        <v>942</v>
      </c>
      <c r="D160" s="34" t="s">
        <v>824</v>
      </c>
      <c r="E160" s="93">
        <v>1</v>
      </c>
      <c r="F160" s="34" t="s">
        <v>943</v>
      </c>
      <c r="G160" s="94" t="s">
        <v>825</v>
      </c>
      <c r="H160" s="473"/>
      <c r="I160" s="17"/>
      <c r="J160" s="17"/>
      <c r="K160" s="5"/>
      <c r="L160" s="5"/>
    </row>
    <row r="161" spans="1:65" ht="102">
      <c r="A161" s="34" t="s">
        <v>944</v>
      </c>
      <c r="B161" s="34" t="s">
        <v>826</v>
      </c>
      <c r="C161" s="95" t="s">
        <v>829</v>
      </c>
      <c r="D161" s="34" t="s">
        <v>827</v>
      </c>
      <c r="E161" s="96">
        <v>1</v>
      </c>
      <c r="F161" s="34" t="s">
        <v>945</v>
      </c>
      <c r="G161" s="97" t="s">
        <v>828</v>
      </c>
      <c r="H161" s="473"/>
      <c r="I161" s="17"/>
      <c r="J161" s="17"/>
      <c r="K161" s="5"/>
      <c r="L161" s="5"/>
      <c r="AF161" s="3"/>
      <c r="AQ161" s="4"/>
    </row>
    <row r="162" spans="1:65" ht="99.75" customHeight="1">
      <c r="A162" s="34" t="s">
        <v>950</v>
      </c>
      <c r="B162" s="34" t="s">
        <v>951</v>
      </c>
      <c r="C162" s="228" t="s">
        <v>952</v>
      </c>
      <c r="D162" s="34" t="s">
        <v>953</v>
      </c>
      <c r="E162" s="96">
        <v>1</v>
      </c>
      <c r="F162" s="228" t="s">
        <v>954</v>
      </c>
      <c r="G162" s="459" t="s">
        <v>949</v>
      </c>
      <c r="H162" s="473"/>
      <c r="I162" s="17"/>
      <c r="J162" s="17"/>
      <c r="K162" s="5"/>
      <c r="L162" s="5"/>
      <c r="AF162" s="3"/>
      <c r="AQ162" s="4"/>
      <c r="AZ162" s="4"/>
      <c r="BA162" s="4"/>
      <c r="BB162" s="4"/>
      <c r="BC162" s="4"/>
    </row>
    <row r="163" spans="1:65" s="4" customFormat="1" ht="40.5" hidden="1" customHeight="1">
      <c r="A163" s="34"/>
      <c r="B163" s="34"/>
      <c r="C163" s="34"/>
      <c r="D163" s="34"/>
      <c r="E163" s="93"/>
      <c r="F163" s="49"/>
      <c r="G163" s="99"/>
      <c r="H163" s="473"/>
      <c r="I163" s="17"/>
      <c r="J163" s="17"/>
      <c r="K163" s="5"/>
      <c r="L163" s="5"/>
      <c r="M163"/>
      <c r="N163"/>
      <c r="O163"/>
      <c r="P163"/>
      <c r="Q163"/>
      <c r="R163"/>
      <c r="S163"/>
      <c r="T163"/>
      <c r="U163"/>
      <c r="V163"/>
      <c r="W163"/>
      <c r="X163"/>
      <c r="Y163"/>
      <c r="Z163"/>
      <c r="AA163"/>
      <c r="AB163"/>
      <c r="AC163"/>
      <c r="AD163"/>
      <c r="AE163"/>
      <c r="AF163" s="3"/>
      <c r="AG163"/>
      <c r="AH163"/>
      <c r="AI163"/>
      <c r="AJ163"/>
      <c r="AK163"/>
      <c r="AL163"/>
      <c r="AM163"/>
      <c r="AN163"/>
      <c r="AO163"/>
      <c r="AP163"/>
      <c r="AV163"/>
      <c r="AW163"/>
      <c r="AX163"/>
      <c r="AY163"/>
      <c r="AZ163"/>
      <c r="BA163"/>
      <c r="BB163"/>
      <c r="BC163"/>
      <c r="BD163"/>
      <c r="BE163"/>
      <c r="BF163"/>
      <c r="BG163"/>
      <c r="BH163"/>
      <c r="BI163"/>
      <c r="BJ163"/>
      <c r="BK163"/>
      <c r="BL163"/>
      <c r="BM163"/>
    </row>
    <row r="164" spans="1:65" ht="79.5" customHeight="1">
      <c r="A164" s="39" t="s">
        <v>946</v>
      </c>
      <c r="B164" s="39" t="s">
        <v>955</v>
      </c>
      <c r="C164" s="39" t="s">
        <v>926</v>
      </c>
      <c r="D164" s="39" t="s">
        <v>927</v>
      </c>
      <c r="E164" s="96">
        <v>1</v>
      </c>
      <c r="F164" s="100" t="s">
        <v>928</v>
      </c>
      <c r="G164" s="229" t="s">
        <v>929</v>
      </c>
      <c r="H164" s="472"/>
      <c r="I164" s="17"/>
      <c r="J164" s="17"/>
      <c r="K164" s="5"/>
      <c r="L164" s="5"/>
      <c r="AF164" s="3"/>
      <c r="AQ164" s="4"/>
      <c r="AR164" s="4"/>
      <c r="AS164" s="4"/>
      <c r="AT164" s="4"/>
      <c r="AU164" s="4"/>
    </row>
    <row r="165" spans="1:65" ht="60" customHeight="1">
      <c r="A165" s="39" t="s">
        <v>947</v>
      </c>
      <c r="B165" s="39" t="s">
        <v>930</v>
      </c>
      <c r="C165" s="39" t="s">
        <v>948</v>
      </c>
      <c r="D165" s="39" t="s">
        <v>927</v>
      </c>
      <c r="E165" s="96">
        <v>1</v>
      </c>
      <c r="F165" s="100" t="s">
        <v>931</v>
      </c>
      <c r="G165" s="469" t="s">
        <v>932</v>
      </c>
      <c r="H165" s="472"/>
      <c r="I165" s="17"/>
      <c r="J165" s="17"/>
      <c r="K165" s="5"/>
      <c r="L165" s="5"/>
      <c r="AF165" s="3"/>
      <c r="AQ165" s="4"/>
      <c r="AR165" s="4"/>
      <c r="AS165" s="4"/>
      <c r="AT165" s="4"/>
      <c r="AU165" s="4"/>
      <c r="BE165" s="4"/>
      <c r="BF165" s="4"/>
      <c r="BG165" s="4"/>
      <c r="BH165" s="4"/>
      <c r="BI165" s="4"/>
      <c r="BJ165" s="4"/>
      <c r="BK165" s="4"/>
      <c r="BL165" s="4"/>
      <c r="BM165" s="4"/>
    </row>
    <row r="166" spans="1:65" ht="120">
      <c r="A166" s="39" t="s">
        <v>956</v>
      </c>
      <c r="B166" s="39" t="s">
        <v>957</v>
      </c>
      <c r="C166" s="39" t="s">
        <v>958</v>
      </c>
      <c r="D166" s="39" t="s">
        <v>927</v>
      </c>
      <c r="E166" s="96">
        <v>1</v>
      </c>
      <c r="F166" s="100" t="s">
        <v>959</v>
      </c>
      <c r="G166" s="470" t="s">
        <v>960</v>
      </c>
      <c r="H166" s="472"/>
      <c r="I166" s="17"/>
      <c r="J166" s="17"/>
      <c r="K166" s="5"/>
      <c r="L166" s="5"/>
      <c r="AR166" s="4"/>
      <c r="AS166" s="4"/>
      <c r="AT166" s="4"/>
      <c r="AU166" s="4"/>
    </row>
    <row r="167" spans="1:65">
      <c r="A167" s="39"/>
      <c r="B167" s="39"/>
      <c r="C167" s="39"/>
      <c r="D167" s="39"/>
      <c r="E167" s="96"/>
      <c r="F167" s="100"/>
      <c r="G167" s="469"/>
      <c r="H167" s="472"/>
      <c r="I167" s="17"/>
      <c r="J167" s="17"/>
      <c r="K167" s="5"/>
      <c r="L167" s="5"/>
      <c r="AY167" s="4"/>
      <c r="BD167" s="4"/>
    </row>
    <row r="168" spans="1:65">
      <c r="A168" s="297" t="s">
        <v>183</v>
      </c>
      <c r="B168" s="316"/>
      <c r="C168" s="316"/>
      <c r="D168" s="316"/>
      <c r="E168" s="316"/>
      <c r="F168" s="316"/>
      <c r="G168" s="316"/>
      <c r="H168" s="471"/>
      <c r="I168" s="27"/>
      <c r="J168" s="21"/>
      <c r="K168" s="10"/>
      <c r="L168" s="10"/>
      <c r="AL168" s="4"/>
    </row>
    <row r="169" spans="1:65" ht="25.5">
      <c r="A169" s="102" t="s">
        <v>32</v>
      </c>
      <c r="B169" s="103" t="s">
        <v>33</v>
      </c>
      <c r="C169" s="103" t="s">
        <v>34</v>
      </c>
      <c r="D169" s="102" t="s">
        <v>35</v>
      </c>
      <c r="E169" s="103" t="s">
        <v>37</v>
      </c>
      <c r="F169" s="103" t="s">
        <v>44</v>
      </c>
      <c r="G169" s="104" t="s">
        <v>45</v>
      </c>
      <c r="H169" s="103" t="s">
        <v>766</v>
      </c>
      <c r="I169" s="27"/>
      <c r="J169" s="21"/>
      <c r="K169" s="10"/>
      <c r="L169" s="10"/>
      <c r="AJ169" s="4"/>
      <c r="AS169" s="4"/>
      <c r="AT169" s="4"/>
      <c r="AU169" s="4"/>
    </row>
    <row r="170" spans="1:65" ht="38.25">
      <c r="A170" s="77" t="s">
        <v>767</v>
      </c>
      <c r="B170" s="34" t="s">
        <v>768</v>
      </c>
      <c r="C170" s="34">
        <v>6252</v>
      </c>
      <c r="D170" s="34" t="s">
        <v>769</v>
      </c>
      <c r="E170" s="91">
        <f>F170/C170</f>
        <v>0.75815738963531665</v>
      </c>
      <c r="F170" s="105">
        <v>4740</v>
      </c>
      <c r="G170" s="106" t="s">
        <v>770</v>
      </c>
      <c r="H170" s="77" t="s">
        <v>771</v>
      </c>
      <c r="I170" s="27"/>
      <c r="J170" s="21"/>
      <c r="K170" s="10"/>
      <c r="L170" s="10"/>
      <c r="AK170" s="4"/>
      <c r="AV170" s="4"/>
      <c r="AW170" s="4"/>
      <c r="AX170" s="4"/>
      <c r="AZ170" s="4"/>
      <c r="BA170" s="4"/>
      <c r="BB170" s="4"/>
      <c r="BC170" s="4"/>
    </row>
    <row r="171" spans="1:65" s="4" customFormat="1" ht="38.25">
      <c r="A171" s="77" t="s">
        <v>772</v>
      </c>
      <c r="B171" s="34" t="s">
        <v>773</v>
      </c>
      <c r="C171" s="34">
        <v>30</v>
      </c>
      <c r="D171" s="34" t="s">
        <v>774</v>
      </c>
      <c r="E171" s="91">
        <f t="shared" ref="E171:E180" si="2">F171/C171</f>
        <v>1.2666666666666666</v>
      </c>
      <c r="F171" s="34">
        <v>38</v>
      </c>
      <c r="G171" s="106" t="s">
        <v>775</v>
      </c>
      <c r="H171" s="77" t="s">
        <v>771</v>
      </c>
      <c r="I171" s="27"/>
      <c r="J171" s="21"/>
      <c r="K171" s="10"/>
      <c r="L171" s="10"/>
      <c r="M171"/>
      <c r="N171"/>
      <c r="O171"/>
      <c r="P171"/>
      <c r="Q171"/>
      <c r="R171"/>
      <c r="S171"/>
      <c r="T171"/>
      <c r="U171"/>
      <c r="V171"/>
      <c r="W171"/>
      <c r="X171"/>
      <c r="Y171"/>
      <c r="Z171"/>
      <c r="AA171"/>
      <c r="AB171"/>
      <c r="AC171"/>
      <c r="AD171"/>
      <c r="AE171"/>
      <c r="AF171"/>
      <c r="AG171"/>
      <c r="AH171"/>
      <c r="AI171"/>
      <c r="AJ171"/>
      <c r="AK171"/>
      <c r="AL171"/>
      <c r="AM171"/>
      <c r="AN171"/>
      <c r="AO171"/>
      <c r="AP171"/>
      <c r="AR171"/>
      <c r="AS171"/>
      <c r="AT171"/>
      <c r="AU171"/>
      <c r="AV171"/>
      <c r="AW171"/>
      <c r="AX171"/>
      <c r="AY171"/>
      <c r="AZ171"/>
      <c r="BA171"/>
      <c r="BB171"/>
      <c r="BC171"/>
      <c r="BD171"/>
      <c r="BE171"/>
      <c r="BF171"/>
      <c r="BG171"/>
      <c r="BH171"/>
      <c r="BI171"/>
      <c r="BJ171"/>
      <c r="BK171"/>
      <c r="BL171"/>
      <c r="BM171"/>
    </row>
    <row r="172" spans="1:65" ht="38.25">
      <c r="A172" s="77" t="s">
        <v>776</v>
      </c>
      <c r="B172" s="34" t="s">
        <v>777</v>
      </c>
      <c r="C172" s="34">
        <v>1736</v>
      </c>
      <c r="D172" s="34" t="s">
        <v>778</v>
      </c>
      <c r="E172" s="91">
        <f t="shared" si="2"/>
        <v>0.8214285714285714</v>
      </c>
      <c r="F172" s="34">
        <v>1426</v>
      </c>
      <c r="G172" s="106" t="s">
        <v>779</v>
      </c>
      <c r="H172" s="77" t="s">
        <v>771</v>
      </c>
      <c r="I172" s="27"/>
      <c r="J172" s="21"/>
      <c r="K172" s="10"/>
      <c r="L172" s="10"/>
      <c r="AP172" s="4"/>
    </row>
    <row r="173" spans="1:65" ht="24" customHeight="1">
      <c r="A173" s="107" t="s">
        <v>780</v>
      </c>
      <c r="B173" s="34" t="s">
        <v>781</v>
      </c>
      <c r="C173" s="34">
        <v>126</v>
      </c>
      <c r="D173" s="34" t="s">
        <v>778</v>
      </c>
      <c r="E173" s="91">
        <f>F173/C173</f>
        <v>0.2857142857142857</v>
      </c>
      <c r="F173" s="34">
        <v>36</v>
      </c>
      <c r="G173" s="106"/>
      <c r="H173" s="77" t="s">
        <v>920</v>
      </c>
      <c r="I173" s="27"/>
      <c r="J173" s="21"/>
      <c r="K173" s="10"/>
      <c r="L173" s="10"/>
      <c r="AR173" s="4"/>
      <c r="BE173" s="4"/>
      <c r="BF173" s="4"/>
      <c r="BG173" s="4"/>
      <c r="BH173" s="4"/>
      <c r="BI173" s="4"/>
      <c r="BJ173" s="4"/>
      <c r="BK173" s="4"/>
      <c r="BL173" s="4"/>
      <c r="BM173" s="4"/>
    </row>
    <row r="174" spans="1:65" ht="38.25">
      <c r="A174" s="77" t="s">
        <v>782</v>
      </c>
      <c r="B174" s="34" t="s">
        <v>783</v>
      </c>
      <c r="C174" s="34">
        <v>28</v>
      </c>
      <c r="D174" s="34" t="s">
        <v>784</v>
      </c>
      <c r="E174" s="91">
        <f>F174/C174</f>
        <v>1.1071428571428572</v>
      </c>
      <c r="F174" s="34">
        <v>31</v>
      </c>
      <c r="G174" s="106" t="s">
        <v>785</v>
      </c>
      <c r="H174" s="77" t="s">
        <v>786</v>
      </c>
      <c r="I174" s="27"/>
      <c r="J174" s="21"/>
      <c r="K174" s="10"/>
      <c r="L174" s="10"/>
    </row>
    <row r="175" spans="1:65" ht="38.25">
      <c r="A175" s="344" t="s">
        <v>787</v>
      </c>
      <c r="B175" s="34" t="s">
        <v>788</v>
      </c>
      <c r="C175" s="34">
        <v>249</v>
      </c>
      <c r="D175" s="34" t="s">
        <v>789</v>
      </c>
      <c r="E175" s="91">
        <f t="shared" si="2"/>
        <v>3.5060240963855422</v>
      </c>
      <c r="F175" s="34">
        <v>873</v>
      </c>
      <c r="G175" s="442" t="s">
        <v>790</v>
      </c>
      <c r="H175" s="77" t="s">
        <v>791</v>
      </c>
      <c r="I175" s="27"/>
      <c r="J175" s="21"/>
      <c r="K175" s="10"/>
      <c r="L175" s="10"/>
      <c r="AY175" s="4"/>
    </row>
    <row r="176" spans="1:65" ht="38.25">
      <c r="A176" s="345"/>
      <c r="B176" s="34" t="s">
        <v>792</v>
      </c>
      <c r="C176" s="34">
        <v>36</v>
      </c>
      <c r="D176" s="34" t="s">
        <v>793</v>
      </c>
      <c r="E176" s="91">
        <f t="shared" si="2"/>
        <v>1.1944444444444444</v>
      </c>
      <c r="F176" s="34">
        <v>43</v>
      </c>
      <c r="G176" s="267"/>
      <c r="H176" s="77" t="s">
        <v>791</v>
      </c>
      <c r="I176" s="27"/>
      <c r="J176" s="21"/>
      <c r="K176" s="10"/>
      <c r="L176" s="10"/>
      <c r="AF176" s="4"/>
      <c r="AY176" s="4"/>
      <c r="BD176" s="4"/>
    </row>
    <row r="177" spans="1:65" ht="89.25">
      <c r="A177" s="77" t="s">
        <v>794</v>
      </c>
      <c r="B177" s="34" t="s">
        <v>795</v>
      </c>
      <c r="C177" s="34">
        <v>1033</v>
      </c>
      <c r="D177" s="34" t="s">
        <v>796</v>
      </c>
      <c r="E177" s="91">
        <f>F177/C177</f>
        <v>1.0880929332042595</v>
      </c>
      <c r="F177" s="34">
        <v>1124</v>
      </c>
      <c r="G177" s="106" t="s">
        <v>797</v>
      </c>
      <c r="H177" s="77" t="s">
        <v>798</v>
      </c>
      <c r="I177" s="27"/>
      <c r="J177" s="21"/>
      <c r="K177" s="10"/>
      <c r="L177" s="10"/>
      <c r="AY177" s="4"/>
    </row>
    <row r="178" spans="1:65" ht="408.75" customHeight="1">
      <c r="A178" s="443" t="s">
        <v>799</v>
      </c>
      <c r="B178" s="34" t="s">
        <v>800</v>
      </c>
      <c r="C178" s="34">
        <v>225</v>
      </c>
      <c r="D178" s="34" t="s">
        <v>796</v>
      </c>
      <c r="E178" s="91">
        <f>-239/C178</f>
        <v>-1.0622222222222222</v>
      </c>
      <c r="F178" s="34" t="s">
        <v>821</v>
      </c>
      <c r="G178" s="108" t="s">
        <v>801</v>
      </c>
      <c r="H178" s="77" t="s">
        <v>791</v>
      </c>
      <c r="I178" s="27"/>
      <c r="J178" s="21"/>
      <c r="K178" s="10"/>
      <c r="L178" s="10"/>
      <c r="AG178" s="4"/>
      <c r="AH178" s="4"/>
      <c r="AI178" s="4"/>
      <c r="AW178" s="4"/>
      <c r="AX178" s="4"/>
      <c r="AY178" s="4"/>
      <c r="AZ178" s="4"/>
    </row>
    <row r="179" spans="1:65" ht="40.5" customHeight="1">
      <c r="A179" s="444"/>
      <c r="B179" s="39" t="s">
        <v>802</v>
      </c>
      <c r="C179" s="39">
        <v>320</v>
      </c>
      <c r="D179" s="39" t="s">
        <v>796</v>
      </c>
      <c r="E179" s="109">
        <f t="shared" si="2"/>
        <v>0.89906249999999999</v>
      </c>
      <c r="F179" s="39">
        <v>287.7</v>
      </c>
      <c r="G179" s="106" t="s">
        <v>797</v>
      </c>
      <c r="H179" s="77" t="s">
        <v>798</v>
      </c>
      <c r="I179" s="27"/>
      <c r="J179" s="21"/>
      <c r="K179" s="10"/>
      <c r="L179" s="10"/>
      <c r="AC179" s="4"/>
      <c r="AW179" s="4"/>
      <c r="AX179" s="4"/>
      <c r="AY179" s="4"/>
      <c r="BA179" s="4"/>
      <c r="BB179" s="4"/>
      <c r="BC179" s="4"/>
    </row>
    <row r="180" spans="1:65" s="4" customFormat="1" ht="45" customHeight="1">
      <c r="A180" s="445"/>
      <c r="B180" s="39" t="s">
        <v>803</v>
      </c>
      <c r="C180" s="39">
        <v>3700</v>
      </c>
      <c r="D180" s="39" t="s">
        <v>796</v>
      </c>
      <c r="E180" s="109">
        <f t="shared" si="2"/>
        <v>1.2951351351351352</v>
      </c>
      <c r="F180" s="39">
        <v>4792</v>
      </c>
      <c r="G180" s="106" t="s">
        <v>797</v>
      </c>
      <c r="H180" s="77" t="s">
        <v>798</v>
      </c>
      <c r="I180" s="27"/>
      <c r="J180" s="21"/>
      <c r="K180" s="10"/>
      <c r="L180" s="1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Z180"/>
      <c r="BA180"/>
      <c r="BB180"/>
      <c r="BC180"/>
      <c r="BD180"/>
      <c r="BE180"/>
      <c r="BF180"/>
      <c r="BG180"/>
      <c r="BH180"/>
      <c r="BI180"/>
      <c r="BJ180"/>
      <c r="BK180"/>
      <c r="BL180"/>
      <c r="BM180"/>
    </row>
    <row r="181" spans="1:65" ht="36" customHeight="1">
      <c r="A181" s="297" t="s">
        <v>166</v>
      </c>
      <c r="B181" s="298"/>
      <c r="C181" s="298"/>
      <c r="D181" s="298"/>
      <c r="E181" s="298"/>
      <c r="F181" s="298"/>
      <c r="G181" s="298"/>
      <c r="H181" s="299"/>
      <c r="I181" s="27"/>
      <c r="J181" s="21"/>
      <c r="K181" s="10"/>
      <c r="L181" s="10"/>
      <c r="AW181" s="4"/>
      <c r="AX181" s="4"/>
      <c r="AY181" s="4"/>
    </row>
    <row r="182" spans="1:65" ht="357">
      <c r="A182" s="202" t="s">
        <v>163</v>
      </c>
      <c r="B182" s="31" t="s">
        <v>164</v>
      </c>
      <c r="C182" s="31" t="s">
        <v>383</v>
      </c>
      <c r="D182" s="31" t="s">
        <v>384</v>
      </c>
      <c r="E182" s="203">
        <v>0.9</v>
      </c>
      <c r="F182" s="31" t="s">
        <v>385</v>
      </c>
      <c r="G182" s="204" t="s">
        <v>386</v>
      </c>
      <c r="H182" s="205" t="s">
        <v>387</v>
      </c>
      <c r="I182" s="22"/>
      <c r="J182" s="22"/>
      <c r="AD182" s="4"/>
      <c r="AE182" s="4"/>
      <c r="AW182" s="4"/>
      <c r="AX182" s="4"/>
      <c r="BE182" s="4"/>
      <c r="BF182" s="4"/>
      <c r="BG182" s="4"/>
      <c r="BH182" s="4"/>
      <c r="BI182" s="4"/>
      <c r="BJ182" s="4"/>
      <c r="BK182" s="4"/>
      <c r="BL182" s="4"/>
      <c r="BM182" s="4"/>
    </row>
    <row r="183" spans="1:65" ht="267.75">
      <c r="A183" s="202" t="s">
        <v>388</v>
      </c>
      <c r="B183" s="31" t="s">
        <v>389</v>
      </c>
      <c r="C183" s="31" t="s">
        <v>390</v>
      </c>
      <c r="D183" s="31" t="s">
        <v>384</v>
      </c>
      <c r="E183" s="206">
        <v>493</v>
      </c>
      <c r="F183" s="31" t="s">
        <v>391</v>
      </c>
      <c r="G183" s="204" t="s">
        <v>392</v>
      </c>
      <c r="H183" s="205" t="s">
        <v>387</v>
      </c>
      <c r="I183" s="22"/>
      <c r="J183" s="22"/>
      <c r="AW183" s="4"/>
      <c r="AX183" s="4"/>
    </row>
    <row r="184" spans="1:65" ht="178.5">
      <c r="A184" s="202" t="s">
        <v>393</v>
      </c>
      <c r="B184" s="31"/>
      <c r="C184" s="31" t="s">
        <v>394</v>
      </c>
      <c r="D184" s="31" t="s">
        <v>384</v>
      </c>
      <c r="E184" s="206">
        <v>40</v>
      </c>
      <c r="F184" s="31" t="s">
        <v>395</v>
      </c>
      <c r="G184" s="204" t="s">
        <v>396</v>
      </c>
      <c r="H184" s="205" t="s">
        <v>387</v>
      </c>
      <c r="I184" s="22"/>
      <c r="J184" s="22"/>
      <c r="AW184" s="4"/>
      <c r="AX184" s="4"/>
    </row>
    <row r="185" spans="1:65" ht="127.5">
      <c r="A185" s="202" t="s">
        <v>397</v>
      </c>
      <c r="B185" s="31" t="s">
        <v>398</v>
      </c>
      <c r="C185" s="31" t="s">
        <v>399</v>
      </c>
      <c r="D185" s="31" t="s">
        <v>400</v>
      </c>
      <c r="E185" s="203">
        <v>1</v>
      </c>
      <c r="F185" s="31" t="s">
        <v>401</v>
      </c>
      <c r="G185" s="207" t="s">
        <v>402</v>
      </c>
      <c r="H185" s="205" t="s">
        <v>387</v>
      </c>
      <c r="I185" s="22"/>
      <c r="J185" s="22"/>
      <c r="AW185" s="4"/>
      <c r="AX185" s="4"/>
    </row>
    <row r="186" spans="1:65" ht="114.75">
      <c r="A186" s="53" t="s">
        <v>158</v>
      </c>
      <c r="B186" s="34" t="s">
        <v>159</v>
      </c>
      <c r="C186" s="34" t="s">
        <v>160</v>
      </c>
      <c r="D186" s="34" t="s">
        <v>161</v>
      </c>
      <c r="E186" s="113">
        <v>7.1000000000000004E-3</v>
      </c>
      <c r="F186" s="113">
        <v>7.1000000000000004E-3</v>
      </c>
      <c r="G186" s="114" t="s">
        <v>162</v>
      </c>
      <c r="H186" s="208" t="s">
        <v>403</v>
      </c>
      <c r="I186" s="22"/>
      <c r="J186" s="22"/>
      <c r="AO186" s="4"/>
      <c r="AW186" s="4"/>
      <c r="AX186" s="4"/>
    </row>
    <row r="187" spans="1:65" ht="76.5">
      <c r="A187" s="90" t="s">
        <v>404</v>
      </c>
      <c r="B187" s="34" t="s">
        <v>405</v>
      </c>
      <c r="C187" s="34" t="s">
        <v>406</v>
      </c>
      <c r="D187" s="34" t="s">
        <v>407</v>
      </c>
      <c r="E187" s="115">
        <v>1</v>
      </c>
      <c r="F187" s="34" t="s">
        <v>408</v>
      </c>
      <c r="G187" s="209" t="s">
        <v>409</v>
      </c>
      <c r="H187" s="210" t="s">
        <v>410</v>
      </c>
      <c r="I187" s="22"/>
      <c r="J187" s="22"/>
      <c r="AN187" s="4"/>
      <c r="AW187" s="4"/>
      <c r="AX187" s="4"/>
    </row>
    <row r="188" spans="1:65" ht="63.75">
      <c r="A188" s="90" t="s">
        <v>411</v>
      </c>
      <c r="B188" s="34" t="s">
        <v>412</v>
      </c>
      <c r="C188" s="34" t="s">
        <v>413</v>
      </c>
      <c r="D188" s="34" t="s">
        <v>407</v>
      </c>
      <c r="E188" s="115">
        <v>1</v>
      </c>
      <c r="F188" s="34" t="s">
        <v>414</v>
      </c>
      <c r="G188" s="116" t="s">
        <v>415</v>
      </c>
      <c r="H188" s="210" t="s">
        <v>410</v>
      </c>
      <c r="I188" s="22"/>
      <c r="J188" s="22"/>
      <c r="AS188" s="4"/>
      <c r="AT188" s="4"/>
      <c r="AU188" s="4"/>
      <c r="AW188" s="4"/>
      <c r="AX188" s="4"/>
    </row>
    <row r="189" spans="1:65" ht="114.75">
      <c r="A189" s="90" t="s">
        <v>416</v>
      </c>
      <c r="B189" s="34" t="s">
        <v>417</v>
      </c>
      <c r="C189" s="34" t="s">
        <v>418</v>
      </c>
      <c r="D189" s="34" t="s">
        <v>419</v>
      </c>
      <c r="E189" s="115">
        <v>1</v>
      </c>
      <c r="F189" s="34" t="s">
        <v>420</v>
      </c>
      <c r="G189" s="116" t="s">
        <v>421</v>
      </c>
      <c r="H189" s="210" t="s">
        <v>410</v>
      </c>
      <c r="I189" s="22"/>
      <c r="J189" s="22"/>
      <c r="AS189" s="4"/>
      <c r="AT189" s="4"/>
      <c r="AU189" s="4"/>
      <c r="AV189" s="4"/>
    </row>
    <row r="190" spans="1:65" ht="165.75">
      <c r="A190" s="53" t="s">
        <v>422</v>
      </c>
      <c r="B190" s="34" t="s">
        <v>423</v>
      </c>
      <c r="C190" s="34" t="s">
        <v>418</v>
      </c>
      <c r="D190" s="34" t="s">
        <v>419</v>
      </c>
      <c r="E190" s="115">
        <v>1</v>
      </c>
      <c r="F190" s="34" t="s">
        <v>424</v>
      </c>
      <c r="G190" s="116" t="s">
        <v>425</v>
      </c>
      <c r="H190" s="210" t="s">
        <v>410</v>
      </c>
      <c r="I190" s="22"/>
      <c r="J190" s="22"/>
      <c r="AS190" s="4"/>
      <c r="AT190" s="4"/>
      <c r="AU190" s="4"/>
      <c r="AV190" s="4"/>
    </row>
    <row r="191" spans="1:65" ht="25.5">
      <c r="A191" s="428" t="s">
        <v>426</v>
      </c>
      <c r="B191" s="274" t="s">
        <v>427</v>
      </c>
      <c r="C191" s="293">
        <v>15000</v>
      </c>
      <c r="D191" s="431" t="s">
        <v>428</v>
      </c>
      <c r="E191" s="434">
        <f>+F191/C191*100</f>
        <v>55.286666666666662</v>
      </c>
      <c r="F191" s="436">
        <v>8293</v>
      </c>
      <c r="G191" s="39" t="s">
        <v>429</v>
      </c>
      <c r="H191" s="407" t="s">
        <v>430</v>
      </c>
      <c r="I191" s="22"/>
      <c r="J191" s="22"/>
      <c r="AS191" s="4"/>
      <c r="AT191" s="4"/>
      <c r="AU191" s="4"/>
      <c r="AV191" s="4"/>
    </row>
    <row r="192" spans="1:65" ht="54" customHeight="1">
      <c r="A192" s="429"/>
      <c r="B192" s="416"/>
      <c r="C192" s="294"/>
      <c r="D192" s="432"/>
      <c r="E192" s="435"/>
      <c r="F192" s="437"/>
      <c r="G192" s="39" t="s">
        <v>431</v>
      </c>
      <c r="H192" s="407"/>
      <c r="I192" s="22"/>
      <c r="J192" s="22"/>
      <c r="AS192" s="4"/>
      <c r="AT192" s="4"/>
      <c r="AU192" s="4"/>
      <c r="AV192" s="4"/>
    </row>
    <row r="193" spans="1:67" ht="25.5">
      <c r="A193" s="429"/>
      <c r="B193" s="416"/>
      <c r="C193" s="294"/>
      <c r="D193" s="432"/>
      <c r="E193" s="435"/>
      <c r="F193" s="437"/>
      <c r="G193" s="39" t="s">
        <v>432</v>
      </c>
      <c r="H193" s="407"/>
      <c r="I193" s="22"/>
      <c r="J193" s="22"/>
      <c r="AS193" s="4"/>
      <c r="AT193" s="4"/>
      <c r="AU193" s="4"/>
      <c r="AV193" s="4"/>
      <c r="AY193" s="4"/>
    </row>
    <row r="194" spans="1:67" ht="38.25">
      <c r="A194" s="429"/>
      <c r="B194" s="416"/>
      <c r="C194" s="294"/>
      <c r="D194" s="432"/>
      <c r="E194" s="435"/>
      <c r="F194" s="437"/>
      <c r="G194" s="39" t="s">
        <v>433</v>
      </c>
      <c r="H194" s="407"/>
      <c r="I194" s="22"/>
      <c r="J194" s="22"/>
      <c r="AS194" s="4"/>
      <c r="AT194" s="4"/>
      <c r="AU194" s="4"/>
      <c r="AV194" s="4"/>
    </row>
    <row r="195" spans="1:67" ht="25.5">
      <c r="A195" s="429"/>
      <c r="B195" s="416"/>
      <c r="C195" s="294"/>
      <c r="D195" s="432"/>
      <c r="E195" s="435"/>
      <c r="F195" s="437"/>
      <c r="G195" s="39" t="s">
        <v>434</v>
      </c>
      <c r="H195" s="407"/>
      <c r="I195" s="22"/>
      <c r="J195" s="22"/>
      <c r="AS195" s="4"/>
      <c r="AT195" s="4"/>
      <c r="AV195" s="4"/>
    </row>
    <row r="196" spans="1:67" ht="51">
      <c r="A196" s="429"/>
      <c r="B196" s="416"/>
      <c r="C196" s="294"/>
      <c r="D196" s="432"/>
      <c r="E196" s="435"/>
      <c r="F196" s="437"/>
      <c r="G196" s="117" t="s">
        <v>435</v>
      </c>
      <c r="H196" s="407"/>
      <c r="I196" s="23"/>
      <c r="J196" s="23"/>
      <c r="K196" s="3"/>
      <c r="L196" s="3"/>
      <c r="M196" s="3"/>
      <c r="N196" s="3"/>
      <c r="AS196" s="4"/>
      <c r="AT196" s="4"/>
      <c r="AW196" s="4"/>
      <c r="AX196" s="4"/>
    </row>
    <row r="197" spans="1:67" ht="51">
      <c r="A197" s="429"/>
      <c r="B197" s="416"/>
      <c r="C197" s="294"/>
      <c r="D197" s="432"/>
      <c r="E197" s="435"/>
      <c r="F197" s="437"/>
      <c r="G197" s="117" t="s">
        <v>436</v>
      </c>
      <c r="H197" s="407"/>
      <c r="I197" s="22"/>
      <c r="J197" s="22"/>
      <c r="AS197" s="4"/>
      <c r="AT197" s="4"/>
    </row>
    <row r="198" spans="1:67" s="4" customFormat="1" ht="51">
      <c r="A198" s="429"/>
      <c r="B198" s="416"/>
      <c r="C198" s="294"/>
      <c r="D198" s="433"/>
      <c r="E198" s="435"/>
      <c r="F198" s="437"/>
      <c r="G198" s="117" t="s">
        <v>437</v>
      </c>
      <c r="H198" s="407"/>
      <c r="I198" s="22"/>
      <c r="J198" s="22"/>
      <c r="K198"/>
      <c r="L198"/>
      <c r="M198"/>
      <c r="N198"/>
      <c r="O198"/>
      <c r="P198"/>
      <c r="Q198"/>
      <c r="R198"/>
      <c r="S198"/>
      <c r="T198"/>
      <c r="U198"/>
      <c r="V198"/>
      <c r="W198"/>
      <c r="X198"/>
      <c r="Y198"/>
      <c r="Z198"/>
      <c r="AA198"/>
      <c r="AB198"/>
      <c r="AC198"/>
      <c r="AD198"/>
      <c r="AE198"/>
      <c r="AF198"/>
      <c r="AG198"/>
      <c r="AH198"/>
      <c r="AI198"/>
      <c r="AJ198"/>
      <c r="AL198"/>
      <c r="AM198"/>
      <c r="AN198"/>
      <c r="AO198"/>
      <c r="AP198"/>
      <c r="AQ198"/>
      <c r="AR198"/>
      <c r="AS198"/>
      <c r="AT198"/>
      <c r="AU198"/>
      <c r="AV198"/>
      <c r="AW198"/>
      <c r="AX198"/>
      <c r="AY198"/>
      <c r="AZ198"/>
      <c r="BA198"/>
      <c r="BB198"/>
      <c r="BC198"/>
      <c r="BD198"/>
      <c r="BE198"/>
      <c r="BF198"/>
      <c r="BG198"/>
      <c r="BH198"/>
      <c r="BI198"/>
      <c r="BJ198"/>
      <c r="BK198"/>
      <c r="BL198"/>
      <c r="BM198"/>
      <c r="BN198"/>
      <c r="BO198"/>
    </row>
    <row r="199" spans="1:67" ht="102">
      <c r="A199" s="430"/>
      <c r="B199" s="34" t="s">
        <v>438</v>
      </c>
      <c r="C199" s="118">
        <v>300</v>
      </c>
      <c r="D199" s="119" t="s">
        <v>439</v>
      </c>
      <c r="E199" s="120">
        <f>+F199/C199*100</f>
        <v>13.333333333333334</v>
      </c>
      <c r="F199" s="121">
        <v>40</v>
      </c>
      <c r="G199" s="86" t="s">
        <v>440</v>
      </c>
      <c r="H199" s="211" t="s">
        <v>430</v>
      </c>
      <c r="I199" s="22"/>
      <c r="J199" s="22"/>
      <c r="AQ199" s="4"/>
      <c r="AZ199" s="4"/>
    </row>
    <row r="200" spans="1:67" ht="102">
      <c r="A200" s="123" t="s">
        <v>441</v>
      </c>
      <c r="B200" s="124" t="s">
        <v>442</v>
      </c>
      <c r="C200" s="125">
        <v>100</v>
      </c>
      <c r="D200" s="125" t="s">
        <v>443</v>
      </c>
      <c r="E200" s="120">
        <f>+F200/C200*100</f>
        <v>30</v>
      </c>
      <c r="F200" s="125">
        <v>30</v>
      </c>
      <c r="G200" s="126" t="s">
        <v>444</v>
      </c>
      <c r="H200" s="211" t="s">
        <v>430</v>
      </c>
      <c r="I200" s="22"/>
      <c r="J200" s="22"/>
      <c r="Z200" s="4"/>
      <c r="AO200" s="4"/>
      <c r="AP200" s="4"/>
    </row>
    <row r="201" spans="1:67">
      <c r="A201" s="438" t="s">
        <v>445</v>
      </c>
      <c r="B201" s="337" t="s">
        <v>446</v>
      </c>
      <c r="C201" s="440">
        <v>150</v>
      </c>
      <c r="D201" s="337" t="s">
        <v>447</v>
      </c>
      <c r="E201" s="339">
        <v>0</v>
      </c>
      <c r="F201" s="127"/>
      <c r="G201" s="341" t="s">
        <v>448</v>
      </c>
      <c r="H201" s="357" t="s">
        <v>430</v>
      </c>
      <c r="I201" s="22"/>
      <c r="J201" s="22"/>
      <c r="AN201" s="4"/>
      <c r="AR201" s="4"/>
    </row>
    <row r="202" spans="1:67" ht="62.25" customHeight="1">
      <c r="A202" s="439"/>
      <c r="B202" s="338"/>
      <c r="C202" s="441"/>
      <c r="D202" s="338"/>
      <c r="E202" s="340"/>
      <c r="F202" s="128">
        <v>0</v>
      </c>
      <c r="G202" s="342"/>
      <c r="H202" s="357"/>
      <c r="I202" s="22"/>
      <c r="J202" s="22"/>
      <c r="AU202" s="4"/>
      <c r="BN202" s="4"/>
      <c r="BO202" s="4"/>
    </row>
    <row r="203" spans="1:67">
      <c r="A203" s="408" t="s">
        <v>449</v>
      </c>
      <c r="B203" s="396" t="s">
        <v>450</v>
      </c>
      <c r="C203" s="398">
        <v>10</v>
      </c>
      <c r="D203" s="418" t="s">
        <v>451</v>
      </c>
      <c r="E203" s="398">
        <f>1/100*100</f>
        <v>1</v>
      </c>
      <c r="F203" s="420">
        <v>1</v>
      </c>
      <c r="G203" s="424"/>
      <c r="H203" s="406" t="s">
        <v>430</v>
      </c>
      <c r="I203" s="22"/>
      <c r="J203" s="22"/>
      <c r="AV203" s="4"/>
    </row>
    <row r="204" spans="1:67" ht="56.25" customHeight="1" thickBot="1">
      <c r="A204" s="409"/>
      <c r="B204" s="397"/>
      <c r="C204" s="399"/>
      <c r="D204" s="419"/>
      <c r="E204" s="399"/>
      <c r="F204" s="421"/>
      <c r="G204" s="425"/>
      <c r="H204" s="406"/>
      <c r="I204" s="23"/>
      <c r="J204" s="23"/>
      <c r="K204" s="3"/>
      <c r="L204" s="3"/>
      <c r="M204" s="3"/>
      <c r="N204" s="3"/>
      <c r="BF204" s="4"/>
      <c r="BG204" s="4"/>
      <c r="BH204" s="4"/>
      <c r="BI204" s="4"/>
      <c r="BJ204" s="4"/>
      <c r="BK204" s="4"/>
      <c r="BL204" s="4"/>
      <c r="BM204" s="4"/>
    </row>
    <row r="205" spans="1:67" ht="32.25" customHeight="1">
      <c r="A205" s="240" t="s">
        <v>165</v>
      </c>
      <c r="B205" s="241"/>
      <c r="C205" s="241"/>
      <c r="D205" s="241"/>
      <c r="E205" s="241"/>
      <c r="F205" s="241"/>
      <c r="G205" s="242"/>
      <c r="H205" s="201"/>
      <c r="I205" s="27"/>
      <c r="J205" s="21"/>
      <c r="K205" s="10"/>
      <c r="L205" s="10"/>
    </row>
    <row r="206" spans="1:67" ht="126.75" customHeight="1">
      <c r="A206" s="77" t="s">
        <v>854</v>
      </c>
      <c r="B206" s="76" t="s">
        <v>855</v>
      </c>
      <c r="C206" s="189">
        <v>872</v>
      </c>
      <c r="D206" s="189" t="s">
        <v>856</v>
      </c>
      <c r="E206" s="77" t="s">
        <v>857</v>
      </c>
      <c r="F206" s="188">
        <v>0.95</v>
      </c>
      <c r="G206" s="32" t="s">
        <v>858</v>
      </c>
      <c r="H206" s="201"/>
      <c r="I206" s="27"/>
      <c r="J206" s="21"/>
      <c r="K206" s="10"/>
      <c r="L206" s="10"/>
      <c r="AH206" s="4"/>
      <c r="AI206" s="4"/>
      <c r="BA206" s="4"/>
      <c r="BB206" s="4"/>
      <c r="BC206" s="4"/>
      <c r="BD206" s="4"/>
    </row>
    <row r="207" spans="1:67" ht="116.25" customHeight="1">
      <c r="A207" s="86"/>
      <c r="B207" s="86"/>
      <c r="C207" s="86"/>
      <c r="D207" s="86"/>
      <c r="E207" s="86"/>
      <c r="F207" s="86"/>
      <c r="G207" s="86"/>
      <c r="H207" s="201"/>
      <c r="I207" s="27"/>
      <c r="J207" s="21"/>
      <c r="K207" s="10"/>
      <c r="L207" s="10"/>
    </row>
    <row r="208" spans="1:67" ht="43.5" customHeight="1">
      <c r="A208" s="86"/>
      <c r="B208" s="86"/>
      <c r="C208" s="86"/>
      <c r="D208" s="86"/>
      <c r="E208" s="86"/>
      <c r="F208" s="86"/>
      <c r="G208" s="86"/>
      <c r="H208" s="201"/>
      <c r="I208" s="27"/>
      <c r="J208" s="21"/>
      <c r="K208" s="10"/>
      <c r="L208" s="10"/>
    </row>
    <row r="209" spans="1:67" ht="24.75" customHeight="1">
      <c r="A209" s="34"/>
      <c r="B209" s="34"/>
      <c r="C209" s="34"/>
      <c r="D209" s="34"/>
      <c r="E209" s="129"/>
      <c r="F209" s="129"/>
      <c r="G209" s="34"/>
      <c r="H209" s="101"/>
      <c r="I209" s="27"/>
      <c r="J209" s="21"/>
      <c r="K209" s="10"/>
      <c r="L209" s="10"/>
    </row>
    <row r="210" spans="1:67" s="1" customFormat="1" ht="30" customHeight="1">
      <c r="A210" s="405" t="s">
        <v>46</v>
      </c>
      <c r="B210" s="405"/>
      <c r="C210" s="405"/>
      <c r="D210" s="405"/>
      <c r="E210" s="405"/>
      <c r="F210" s="405"/>
      <c r="G210" s="405"/>
      <c r="H210" s="28"/>
      <c r="I210" s="17"/>
      <c r="J210" s="17"/>
      <c r="K210" s="5"/>
      <c r="L210" s="5"/>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row>
    <row r="211" spans="1:67" s="1" customFormat="1" ht="12.75" customHeight="1">
      <c r="A211" s="103" t="s">
        <v>47</v>
      </c>
      <c r="B211" s="103" t="s">
        <v>48</v>
      </c>
      <c r="C211" s="103" t="s">
        <v>114</v>
      </c>
      <c r="D211" s="103" t="s">
        <v>49</v>
      </c>
      <c r="E211" s="103" t="s">
        <v>50</v>
      </c>
      <c r="F211" s="104" t="s">
        <v>51</v>
      </c>
      <c r="G211" s="103" t="s">
        <v>52</v>
      </c>
      <c r="H211" s="28"/>
      <c r="I211" s="17"/>
      <c r="J211" s="17"/>
      <c r="K211" s="5"/>
      <c r="L211" s="5"/>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s="4"/>
      <c r="AZ211"/>
      <c r="BA211"/>
      <c r="BB211"/>
      <c r="BC211"/>
      <c r="BD211"/>
      <c r="BE211"/>
      <c r="BF211"/>
      <c r="BG211"/>
      <c r="BH211"/>
      <c r="BI211"/>
      <c r="BJ211"/>
      <c r="BK211"/>
      <c r="BL211"/>
      <c r="BM211"/>
      <c r="BN211"/>
      <c r="BO211"/>
    </row>
    <row r="212" spans="1:67" ht="23.25" customHeight="1">
      <c r="A212" s="95">
        <v>418919</v>
      </c>
      <c r="B212" s="130" t="s">
        <v>597</v>
      </c>
      <c r="C212" s="130" t="s">
        <v>598</v>
      </c>
      <c r="D212" s="130" t="s">
        <v>598</v>
      </c>
      <c r="E212" s="130" t="s">
        <v>598</v>
      </c>
      <c r="F212" s="130" t="s">
        <v>598</v>
      </c>
      <c r="G212" s="131" t="s">
        <v>599</v>
      </c>
      <c r="H212" s="28"/>
      <c r="I212" s="17"/>
      <c r="J212" s="17"/>
      <c r="K212" s="5"/>
      <c r="L212" s="5"/>
      <c r="AF212" s="14"/>
      <c r="AG212" s="14"/>
      <c r="AH212" s="14"/>
      <c r="AI212" s="14"/>
      <c r="AJ212" s="14"/>
      <c r="AM212" s="4"/>
      <c r="BE212" s="4"/>
    </row>
    <row r="213" spans="1:67">
      <c r="A213" s="293">
        <v>420398</v>
      </c>
      <c r="B213" s="325" t="s">
        <v>600</v>
      </c>
      <c r="C213" s="132" t="s">
        <v>601</v>
      </c>
      <c r="D213" s="130" t="s">
        <v>602</v>
      </c>
      <c r="E213" s="130" t="s">
        <v>603</v>
      </c>
      <c r="F213" s="130" t="s">
        <v>604</v>
      </c>
      <c r="G213" s="327" t="s">
        <v>605</v>
      </c>
      <c r="H213" s="28"/>
      <c r="I213" s="17"/>
      <c r="J213" s="17"/>
      <c r="K213" s="5"/>
      <c r="L213" s="5"/>
      <c r="AF213" s="14"/>
      <c r="AG213" s="14"/>
      <c r="AH213" s="14"/>
      <c r="AI213" s="14"/>
      <c r="AJ213" s="14"/>
      <c r="AS213" s="4"/>
      <c r="AT213" s="4"/>
    </row>
    <row r="214" spans="1:67" ht="180.75" customHeight="1">
      <c r="A214" s="295"/>
      <c r="B214" s="326"/>
      <c r="C214" s="132" t="s">
        <v>606</v>
      </c>
      <c r="D214" s="133">
        <v>28722550</v>
      </c>
      <c r="E214" s="39" t="s">
        <v>607</v>
      </c>
      <c r="F214" s="39" t="s">
        <v>604</v>
      </c>
      <c r="G214" s="328"/>
      <c r="H214" s="28"/>
      <c r="I214" s="17"/>
      <c r="J214" s="17"/>
      <c r="K214" s="5"/>
      <c r="L214" s="5"/>
      <c r="AE214" s="14"/>
      <c r="AF214" s="14"/>
      <c r="AG214" s="14"/>
      <c r="AH214" s="14"/>
      <c r="AI214" s="14"/>
      <c r="AJ214" s="14"/>
      <c r="AZ214" s="4"/>
      <c r="BN214" s="1"/>
      <c r="BO214" s="1"/>
    </row>
    <row r="215" spans="1:67" ht="151.5" customHeight="1">
      <c r="A215" s="293">
        <v>419811</v>
      </c>
      <c r="B215" s="325" t="s">
        <v>608</v>
      </c>
      <c r="C215" s="132">
        <v>44901</v>
      </c>
      <c r="D215" s="133">
        <v>5438750</v>
      </c>
      <c r="E215" s="39" t="s">
        <v>609</v>
      </c>
      <c r="F215" s="39" t="s">
        <v>604</v>
      </c>
      <c r="G215" s="327" t="s">
        <v>610</v>
      </c>
      <c r="H215" s="28"/>
      <c r="I215" s="17"/>
      <c r="J215" s="17"/>
      <c r="K215" s="5"/>
      <c r="L215" s="5"/>
      <c r="AE215" s="14"/>
      <c r="AF215" s="14"/>
      <c r="AG215" s="14"/>
      <c r="AH215" s="14"/>
      <c r="AI215" s="14"/>
      <c r="AJ215" s="14"/>
      <c r="AO215" s="4"/>
      <c r="AQ215" s="4"/>
      <c r="BN215" s="1"/>
      <c r="BO215" s="1"/>
    </row>
    <row r="216" spans="1:67" ht="101.25" customHeight="1">
      <c r="A216" s="295"/>
      <c r="B216" s="326"/>
      <c r="C216" s="132">
        <v>44901</v>
      </c>
      <c r="D216" s="134">
        <v>5018000</v>
      </c>
      <c r="E216" s="39" t="s">
        <v>611</v>
      </c>
      <c r="F216" s="39" t="s">
        <v>604</v>
      </c>
      <c r="G216" s="328"/>
      <c r="H216" s="28"/>
      <c r="I216" s="17"/>
      <c r="J216" s="17"/>
      <c r="K216" s="5"/>
      <c r="L216" s="5"/>
      <c r="AE216" s="14"/>
      <c r="AF216" s="14"/>
      <c r="AG216" s="14"/>
      <c r="AH216" s="14"/>
      <c r="AI216" s="14"/>
      <c r="AJ216" s="14"/>
      <c r="AL216" s="4"/>
      <c r="AN216" s="4"/>
      <c r="AP216" s="4"/>
      <c r="BF216" s="1"/>
      <c r="BG216" s="1"/>
      <c r="BH216" s="1"/>
      <c r="BI216" s="1"/>
      <c r="BJ216" s="1"/>
      <c r="BK216" s="1"/>
      <c r="BL216" s="1"/>
      <c r="BM216" s="1"/>
    </row>
    <row r="217" spans="1:67" ht="72" customHeight="1">
      <c r="A217" s="293">
        <v>420450</v>
      </c>
      <c r="B217" s="325" t="s">
        <v>612</v>
      </c>
      <c r="C217" s="132">
        <v>44900</v>
      </c>
      <c r="D217" s="134" t="s">
        <v>613</v>
      </c>
      <c r="E217" s="39" t="s">
        <v>614</v>
      </c>
      <c r="F217" s="135" t="s">
        <v>604</v>
      </c>
      <c r="G217" s="327" t="s">
        <v>615</v>
      </c>
      <c r="H217" s="28"/>
      <c r="I217" s="17"/>
      <c r="J217" s="17"/>
      <c r="K217" s="5"/>
      <c r="L217" s="5"/>
      <c r="AE217" s="14"/>
      <c r="AF217" s="14"/>
      <c r="AG217" s="14"/>
      <c r="AH217" s="14"/>
      <c r="AI217" s="14"/>
      <c r="AJ217" s="14"/>
      <c r="AR217" s="4"/>
      <c r="BF217" s="1"/>
      <c r="BG217" s="1"/>
      <c r="BH217" s="1"/>
      <c r="BI217" s="1"/>
      <c r="BJ217" s="1"/>
      <c r="BK217" s="1"/>
      <c r="BL217" s="1"/>
      <c r="BM217" s="1"/>
    </row>
    <row r="218" spans="1:67" ht="16.5" customHeight="1">
      <c r="A218" s="294"/>
      <c r="B218" s="450"/>
      <c r="C218" s="132">
        <v>44901</v>
      </c>
      <c r="D218" s="134" t="s">
        <v>616</v>
      </c>
      <c r="E218" s="39" t="s">
        <v>617</v>
      </c>
      <c r="F218" s="135" t="s">
        <v>604</v>
      </c>
      <c r="G218" s="451"/>
      <c r="H218" s="28"/>
      <c r="I218" s="17"/>
      <c r="J218" s="17"/>
      <c r="K218" s="5"/>
      <c r="L218" s="5"/>
      <c r="AE218" s="14"/>
      <c r="AF218" s="14"/>
      <c r="AG218" s="14"/>
      <c r="AH218" s="14"/>
      <c r="AI218" s="14"/>
      <c r="AJ218" s="14"/>
      <c r="BA218" s="1"/>
      <c r="BB218" s="1"/>
      <c r="BC218" s="1"/>
      <c r="BD218" s="1"/>
    </row>
    <row r="219" spans="1:67" ht="93.75" customHeight="1">
      <c r="A219" s="295"/>
      <c r="B219" s="326"/>
      <c r="C219" s="132">
        <v>44902</v>
      </c>
      <c r="D219" s="134">
        <v>7965000</v>
      </c>
      <c r="E219" s="39" t="s">
        <v>618</v>
      </c>
      <c r="F219" s="39" t="s">
        <v>604</v>
      </c>
      <c r="G219" s="328"/>
      <c r="H219" s="28"/>
      <c r="I219" s="17"/>
      <c r="J219" s="17"/>
      <c r="K219" s="5"/>
      <c r="L219" s="5"/>
      <c r="AE219" s="14"/>
      <c r="AF219" s="14"/>
      <c r="AG219" s="14"/>
      <c r="AH219" s="14"/>
      <c r="AI219" s="14"/>
      <c r="AJ219" s="14"/>
      <c r="AM219" s="4"/>
      <c r="BA219" s="1"/>
      <c r="BB219" s="1"/>
      <c r="BC219" s="1"/>
      <c r="BD219" s="1"/>
    </row>
    <row r="220" spans="1:67" ht="130.5" customHeight="1">
      <c r="A220" s="95">
        <v>420183</v>
      </c>
      <c r="B220" s="130" t="s">
        <v>619</v>
      </c>
      <c r="C220" s="136">
        <v>44901</v>
      </c>
      <c r="D220" s="133">
        <v>20000000</v>
      </c>
      <c r="E220" s="39" t="s">
        <v>620</v>
      </c>
      <c r="F220" s="39" t="s">
        <v>604</v>
      </c>
      <c r="G220" s="106" t="s">
        <v>621</v>
      </c>
      <c r="H220" s="28"/>
      <c r="I220" s="17"/>
      <c r="J220" s="17"/>
      <c r="K220" s="5"/>
      <c r="L220" s="5"/>
      <c r="AE220" s="14"/>
      <c r="AF220" s="14"/>
      <c r="AG220" s="14"/>
      <c r="AH220" s="14"/>
      <c r="AI220" s="14"/>
      <c r="AJ220" s="14"/>
      <c r="AL220" s="4"/>
      <c r="AO220" s="4"/>
    </row>
    <row r="221" spans="1:67" ht="19.5" customHeight="1">
      <c r="A221" s="95">
        <v>419447</v>
      </c>
      <c r="B221" s="130" t="s">
        <v>622</v>
      </c>
      <c r="C221" s="136">
        <v>44901</v>
      </c>
      <c r="D221" s="134">
        <v>81130000</v>
      </c>
      <c r="E221" s="39" t="s">
        <v>623</v>
      </c>
      <c r="F221" s="39" t="s">
        <v>604</v>
      </c>
      <c r="G221" s="106" t="s">
        <v>624</v>
      </c>
      <c r="H221" s="28"/>
      <c r="I221" s="17"/>
      <c r="J221" s="17"/>
      <c r="K221" s="5"/>
      <c r="L221" s="5"/>
      <c r="AE221" s="14"/>
      <c r="AF221" s="14"/>
      <c r="AG221" s="14"/>
      <c r="AH221" s="14"/>
      <c r="AI221" s="14"/>
      <c r="AJ221" s="14"/>
      <c r="AN221" s="4"/>
    </row>
    <row r="222" spans="1:67" ht="89.25" customHeight="1">
      <c r="A222" s="95">
        <v>419818</v>
      </c>
      <c r="B222" s="130" t="s">
        <v>625</v>
      </c>
      <c r="C222" s="137">
        <v>44902</v>
      </c>
      <c r="D222" s="134">
        <v>33000000</v>
      </c>
      <c r="E222" s="39" t="s">
        <v>626</v>
      </c>
      <c r="F222" s="39" t="s">
        <v>604</v>
      </c>
      <c r="G222" s="106" t="s">
        <v>627</v>
      </c>
      <c r="H222" s="28"/>
      <c r="I222" s="17"/>
      <c r="J222" s="17"/>
      <c r="K222" s="5"/>
      <c r="L222" s="5"/>
      <c r="AE222" s="14"/>
      <c r="AF222" s="14"/>
      <c r="AG222" s="14"/>
      <c r="AH222" s="14"/>
      <c r="AI222" s="14"/>
      <c r="AJ222" s="14"/>
      <c r="AW222" s="4"/>
      <c r="AX222" s="4"/>
    </row>
    <row r="223" spans="1:67" ht="102">
      <c r="A223" s="95">
        <v>417075</v>
      </c>
      <c r="B223" s="130" t="s">
        <v>628</v>
      </c>
      <c r="C223" s="137">
        <v>44895</v>
      </c>
      <c r="D223" s="134">
        <v>5723717367</v>
      </c>
      <c r="E223" s="39" t="s">
        <v>629</v>
      </c>
      <c r="F223" s="39" t="s">
        <v>604</v>
      </c>
      <c r="G223" s="106" t="s">
        <v>630</v>
      </c>
      <c r="H223" s="28"/>
      <c r="I223" s="17"/>
      <c r="J223" s="17"/>
      <c r="K223" s="5"/>
      <c r="L223" s="5"/>
      <c r="AE223" s="14"/>
      <c r="AF223" s="14"/>
      <c r="AG223" s="14"/>
      <c r="AH223" s="14"/>
      <c r="AI223" s="14"/>
      <c r="AJ223" s="14"/>
    </row>
    <row r="224" spans="1:67" ht="37.5" customHeight="1">
      <c r="A224" s="95">
        <v>419126</v>
      </c>
      <c r="B224" s="130" t="s">
        <v>631</v>
      </c>
      <c r="C224" s="136">
        <v>44901</v>
      </c>
      <c r="D224" s="133">
        <v>106804000</v>
      </c>
      <c r="E224" s="39" t="s">
        <v>632</v>
      </c>
      <c r="F224" s="39" t="s">
        <v>604</v>
      </c>
      <c r="G224" s="106" t="s">
        <v>633</v>
      </c>
      <c r="H224" s="28"/>
      <c r="I224" s="17"/>
      <c r="J224" s="17"/>
      <c r="K224" s="5"/>
      <c r="L224" s="5"/>
      <c r="AE224" s="14"/>
      <c r="BE224" s="1"/>
    </row>
    <row r="225" spans="1:67" s="2" customFormat="1" ht="114.75">
      <c r="A225" s="39">
        <v>418989</v>
      </c>
      <c r="B225" s="138" t="s">
        <v>634</v>
      </c>
      <c r="C225" s="137">
        <v>44902</v>
      </c>
      <c r="D225" s="134">
        <v>300000000</v>
      </c>
      <c r="E225" s="52" t="s">
        <v>635</v>
      </c>
      <c r="F225" s="39" t="s">
        <v>604</v>
      </c>
      <c r="G225" s="106" t="s">
        <v>636</v>
      </c>
      <c r="H225" s="28"/>
      <c r="I225" s="17"/>
      <c r="J225" s="17"/>
      <c r="K225" s="5"/>
      <c r="L225" s="5"/>
      <c r="M225"/>
      <c r="N225"/>
      <c r="O225"/>
      <c r="P225"/>
      <c r="Q225"/>
      <c r="R225"/>
      <c r="S225"/>
      <c r="T225"/>
      <c r="U225"/>
      <c r="V225"/>
      <c r="W225"/>
      <c r="X225"/>
      <c r="Y225"/>
      <c r="Z225"/>
      <c r="AA225"/>
      <c r="AB225"/>
      <c r="AC225"/>
      <c r="AD225"/>
      <c r="AE225" s="14"/>
      <c r="AF225"/>
      <c r="AG225"/>
      <c r="AH225"/>
      <c r="AI225"/>
      <c r="AJ225"/>
      <c r="AK225"/>
      <c r="AL225"/>
      <c r="AM225"/>
      <c r="AN225"/>
      <c r="AO225"/>
      <c r="AP225"/>
      <c r="AQ225"/>
      <c r="AR225"/>
      <c r="AS225"/>
      <c r="AT225"/>
      <c r="AU225"/>
      <c r="AV225"/>
      <c r="AW225"/>
      <c r="AX225"/>
      <c r="AY225"/>
      <c r="AZ225"/>
      <c r="BA225"/>
      <c r="BB225"/>
      <c r="BC225"/>
      <c r="BD225"/>
      <c r="BE225" s="1"/>
      <c r="BF225"/>
      <c r="BG225"/>
      <c r="BH225"/>
      <c r="BI225"/>
      <c r="BJ225"/>
      <c r="BK225"/>
      <c r="BL225"/>
      <c r="BM225"/>
      <c r="BN225"/>
      <c r="BO225"/>
    </row>
    <row r="226" spans="1:67" ht="114.75">
      <c r="A226" s="39">
        <v>417610</v>
      </c>
      <c r="B226" s="138" t="s">
        <v>637</v>
      </c>
      <c r="C226" s="137">
        <v>44901</v>
      </c>
      <c r="D226" s="134">
        <v>100000000</v>
      </c>
      <c r="E226" s="39" t="s">
        <v>638</v>
      </c>
      <c r="F226" s="52" t="s">
        <v>604</v>
      </c>
      <c r="G226" s="106" t="s">
        <v>639</v>
      </c>
      <c r="H226" s="28"/>
      <c r="I226" s="17"/>
      <c r="J226" s="17"/>
      <c r="K226" s="5"/>
      <c r="L226" s="5"/>
      <c r="AZ226" s="1"/>
    </row>
    <row r="227" spans="1:67" ht="114.75">
      <c r="A227" s="39">
        <v>416165</v>
      </c>
      <c r="B227" s="138" t="s">
        <v>640</v>
      </c>
      <c r="C227" s="137">
        <v>44896</v>
      </c>
      <c r="D227" s="134">
        <v>320000000</v>
      </c>
      <c r="E227" s="52" t="s">
        <v>641</v>
      </c>
      <c r="F227" s="52" t="s">
        <v>604</v>
      </c>
      <c r="G227" s="106" t="s">
        <v>642</v>
      </c>
      <c r="H227" s="28"/>
      <c r="I227" s="17"/>
      <c r="J227" s="17"/>
      <c r="K227" s="5"/>
      <c r="L227" s="5"/>
      <c r="AO227" s="4"/>
      <c r="AZ227" s="1"/>
    </row>
    <row r="228" spans="1:67" ht="89.25">
      <c r="A228" s="39">
        <v>417075</v>
      </c>
      <c r="B228" s="138" t="s">
        <v>643</v>
      </c>
      <c r="C228" s="39" t="s">
        <v>644</v>
      </c>
      <c r="D228" s="39" t="s">
        <v>644</v>
      </c>
      <c r="E228" s="39" t="s">
        <v>644</v>
      </c>
      <c r="F228" s="39" t="s">
        <v>644</v>
      </c>
      <c r="G228" s="106" t="s">
        <v>645</v>
      </c>
      <c r="H228" s="28"/>
      <c r="I228" s="17"/>
      <c r="J228" s="17"/>
      <c r="K228" s="5"/>
      <c r="L228" s="5"/>
      <c r="AN228" s="4"/>
      <c r="AU228" s="4"/>
    </row>
    <row r="229" spans="1:67" ht="102">
      <c r="A229" s="39">
        <v>415668</v>
      </c>
      <c r="B229" s="138" t="s">
        <v>646</v>
      </c>
      <c r="C229" s="137">
        <v>44890</v>
      </c>
      <c r="D229" s="134">
        <v>750000000</v>
      </c>
      <c r="E229" s="52" t="s">
        <v>647</v>
      </c>
      <c r="F229" s="39" t="s">
        <v>604</v>
      </c>
      <c r="G229" s="106" t="s">
        <v>648</v>
      </c>
      <c r="H229" s="28"/>
      <c r="I229" s="17"/>
      <c r="J229" s="17"/>
      <c r="K229" s="5"/>
      <c r="L229" s="5"/>
      <c r="AV229" s="4"/>
      <c r="AY229" s="4"/>
      <c r="BN229" s="2"/>
      <c r="BO229" s="2"/>
    </row>
    <row r="230" spans="1:67" ht="89.25">
      <c r="A230" s="39">
        <v>417032</v>
      </c>
      <c r="B230" s="138" t="s">
        <v>649</v>
      </c>
      <c r="C230" s="137">
        <v>44868</v>
      </c>
      <c r="D230" s="134">
        <v>7234730</v>
      </c>
      <c r="E230" s="52" t="s">
        <v>650</v>
      </c>
      <c r="F230" s="39" t="s">
        <v>604</v>
      </c>
      <c r="G230" s="106" t="s">
        <v>651</v>
      </c>
      <c r="H230" s="28"/>
      <c r="I230" s="17"/>
      <c r="J230" s="17"/>
      <c r="K230" s="5"/>
      <c r="L230" s="5"/>
    </row>
    <row r="231" spans="1:67" ht="154.5" customHeight="1">
      <c r="A231" s="329">
        <v>415369</v>
      </c>
      <c r="B231" s="264" t="s">
        <v>652</v>
      </c>
      <c r="C231" s="137">
        <v>44867</v>
      </c>
      <c r="D231" s="133">
        <v>99000000</v>
      </c>
      <c r="E231" s="39" t="s">
        <v>653</v>
      </c>
      <c r="F231" s="39" t="s">
        <v>604</v>
      </c>
      <c r="G231" s="452" t="s">
        <v>654</v>
      </c>
      <c r="H231" s="28"/>
      <c r="I231" s="17"/>
      <c r="J231" s="17"/>
      <c r="K231" s="5"/>
      <c r="L231" s="5"/>
      <c r="AP231" s="1"/>
      <c r="AS231" s="4"/>
      <c r="AT231" s="4"/>
      <c r="BF231" s="2"/>
      <c r="BG231" s="2"/>
      <c r="BH231" s="2"/>
      <c r="BI231" s="2"/>
      <c r="BJ231" s="2"/>
      <c r="BK231" s="2"/>
      <c r="BL231" s="2"/>
      <c r="BM231" s="2"/>
    </row>
    <row r="232" spans="1:67" ht="42" customHeight="1">
      <c r="A232" s="330"/>
      <c r="B232" s="265"/>
      <c r="C232" s="137">
        <v>44867</v>
      </c>
      <c r="D232" s="133">
        <v>328000000</v>
      </c>
      <c r="E232" s="39" t="s">
        <v>655</v>
      </c>
      <c r="F232" s="52" t="s">
        <v>604</v>
      </c>
      <c r="G232" s="453"/>
      <c r="H232" s="28"/>
      <c r="I232" s="17"/>
      <c r="J232" s="17"/>
      <c r="K232" s="5"/>
      <c r="L232" s="5"/>
      <c r="AM232" s="4"/>
      <c r="AP232" s="1"/>
    </row>
    <row r="233" spans="1:67" ht="138" customHeight="1">
      <c r="A233" s="39">
        <v>416448</v>
      </c>
      <c r="B233" s="138" t="s">
        <v>656</v>
      </c>
      <c r="C233" s="137">
        <v>44854</v>
      </c>
      <c r="D233" s="134">
        <v>249844000</v>
      </c>
      <c r="E233" s="52" t="s">
        <v>657</v>
      </c>
      <c r="F233" s="52" t="s">
        <v>604</v>
      </c>
      <c r="G233" s="106" t="s">
        <v>658</v>
      </c>
      <c r="H233" s="28"/>
      <c r="I233" s="17"/>
      <c r="J233" s="17"/>
      <c r="K233" s="5"/>
      <c r="L233" s="5"/>
      <c r="AL233" s="1"/>
      <c r="BA233" s="2"/>
      <c r="BB233" s="2"/>
      <c r="BC233" s="2"/>
      <c r="BD233" s="2"/>
    </row>
    <row r="234" spans="1:67" ht="127.5">
      <c r="A234" s="39">
        <v>416279</v>
      </c>
      <c r="B234" s="138" t="s">
        <v>659</v>
      </c>
      <c r="C234" s="137">
        <v>44860</v>
      </c>
      <c r="D234" s="134">
        <v>150000000</v>
      </c>
      <c r="E234" s="39" t="s">
        <v>660</v>
      </c>
      <c r="F234" s="52" t="s">
        <v>604</v>
      </c>
      <c r="G234" s="139" t="s">
        <v>661</v>
      </c>
      <c r="H234" s="28"/>
      <c r="I234" s="17"/>
      <c r="J234" s="17"/>
      <c r="K234" s="5"/>
      <c r="L234" s="5"/>
      <c r="AL234" s="1"/>
      <c r="AQ234" s="1"/>
      <c r="AW234" s="1"/>
      <c r="AX234" s="1"/>
    </row>
    <row r="235" spans="1:67" ht="102">
      <c r="A235" s="39">
        <v>408746</v>
      </c>
      <c r="B235" s="138" t="s">
        <v>662</v>
      </c>
      <c r="C235" s="137">
        <v>44901</v>
      </c>
      <c r="D235" s="134">
        <v>143442000</v>
      </c>
      <c r="E235" s="39" t="s">
        <v>663</v>
      </c>
      <c r="F235" s="52" t="s">
        <v>604</v>
      </c>
      <c r="G235" s="139" t="s">
        <v>664</v>
      </c>
      <c r="H235" s="28"/>
      <c r="I235" s="17"/>
      <c r="J235" s="17"/>
      <c r="K235" s="5"/>
      <c r="L235" s="5"/>
      <c r="AQ235" s="1"/>
      <c r="AW235" s="1"/>
      <c r="AX235" s="1"/>
    </row>
    <row r="236" spans="1:67" ht="144.75" customHeight="1">
      <c r="A236" s="39">
        <v>416345</v>
      </c>
      <c r="B236" s="138" t="s">
        <v>665</v>
      </c>
      <c r="C236" s="137">
        <v>44833</v>
      </c>
      <c r="D236" s="134">
        <v>340000000</v>
      </c>
      <c r="E236" s="52" t="s">
        <v>666</v>
      </c>
      <c r="F236" s="39" t="s">
        <v>604</v>
      </c>
      <c r="G236" s="139" t="s">
        <v>667</v>
      </c>
      <c r="H236" s="28"/>
      <c r="I236" s="17"/>
      <c r="J236" s="17"/>
      <c r="K236" s="5"/>
      <c r="L236" s="5"/>
      <c r="AR236" s="1"/>
    </row>
    <row r="237" spans="1:67" ht="114.75">
      <c r="A237" s="39">
        <v>415238</v>
      </c>
      <c r="B237" s="138" t="s">
        <v>668</v>
      </c>
      <c r="C237" s="140">
        <v>44781</v>
      </c>
      <c r="D237" s="134">
        <v>800000000</v>
      </c>
      <c r="E237" s="39" t="s">
        <v>669</v>
      </c>
      <c r="F237" s="39" t="s">
        <v>604</v>
      </c>
      <c r="G237" s="106" t="s">
        <v>670</v>
      </c>
      <c r="H237" s="28"/>
      <c r="I237" s="17"/>
      <c r="J237" s="17"/>
      <c r="K237" s="5"/>
      <c r="L237" s="5"/>
      <c r="AM237" s="4"/>
      <c r="AO237" s="1"/>
      <c r="AR237" s="1"/>
    </row>
    <row r="238" spans="1:67" ht="114.75">
      <c r="A238" s="39">
        <v>415012</v>
      </c>
      <c r="B238" s="138" t="s">
        <v>671</v>
      </c>
      <c r="C238" s="137">
        <v>44824</v>
      </c>
      <c r="D238" s="134">
        <v>12026070</v>
      </c>
      <c r="E238" s="52" t="s">
        <v>672</v>
      </c>
      <c r="F238" s="39" t="s">
        <v>604</v>
      </c>
      <c r="G238" s="106" t="s">
        <v>673</v>
      </c>
      <c r="H238" s="28"/>
      <c r="I238" s="17"/>
      <c r="J238" s="17"/>
      <c r="K238" s="5"/>
      <c r="L238" s="5"/>
      <c r="AN238" s="1"/>
      <c r="AO238" s="1"/>
    </row>
    <row r="239" spans="1:67" ht="114.75">
      <c r="A239" s="39">
        <v>416406</v>
      </c>
      <c r="B239" s="138" t="s">
        <v>674</v>
      </c>
      <c r="C239" s="137">
        <v>44817</v>
      </c>
      <c r="D239" s="134">
        <v>93126436</v>
      </c>
      <c r="E239" s="39" t="s">
        <v>675</v>
      </c>
      <c r="F239" s="39" t="s">
        <v>604</v>
      </c>
      <c r="G239" s="106" t="s">
        <v>676</v>
      </c>
      <c r="H239" s="28"/>
      <c r="I239" s="17"/>
      <c r="J239" s="17"/>
      <c r="K239" s="5"/>
      <c r="L239" s="5"/>
      <c r="AN239" s="1"/>
      <c r="BE239" s="2"/>
    </row>
    <row r="240" spans="1:67" ht="81" customHeight="1">
      <c r="A240" s="39">
        <v>416025</v>
      </c>
      <c r="B240" s="138" t="s">
        <v>677</v>
      </c>
      <c r="C240" s="137">
        <v>44834</v>
      </c>
      <c r="D240" s="134">
        <v>79505000</v>
      </c>
      <c r="E240" s="39" t="s">
        <v>678</v>
      </c>
      <c r="F240" s="39" t="s">
        <v>679</v>
      </c>
      <c r="G240" s="106" t="s">
        <v>680</v>
      </c>
      <c r="H240" s="28"/>
      <c r="I240" s="24"/>
      <c r="J240" s="24"/>
      <c r="K240" s="15"/>
      <c r="L240" s="15"/>
      <c r="M240" s="16"/>
      <c r="N240" s="16"/>
      <c r="O240" s="16"/>
      <c r="P240" s="16"/>
      <c r="AF240" s="4"/>
      <c r="AU240" s="1"/>
    </row>
    <row r="241" spans="1:52" ht="93.75" customHeight="1">
      <c r="A241" s="39">
        <v>413754</v>
      </c>
      <c r="B241" s="138" t="s">
        <v>681</v>
      </c>
      <c r="C241" s="136">
        <v>44790</v>
      </c>
      <c r="D241" s="134">
        <v>500000000</v>
      </c>
      <c r="E241" s="52" t="s">
        <v>682</v>
      </c>
      <c r="F241" s="39" t="s">
        <v>604</v>
      </c>
      <c r="G241" s="106" t="s">
        <v>683</v>
      </c>
      <c r="H241" s="28"/>
      <c r="I241" s="24"/>
      <c r="J241" s="24"/>
      <c r="K241" s="15"/>
      <c r="L241" s="15"/>
      <c r="M241" s="16"/>
      <c r="N241" s="16"/>
      <c r="O241" s="16"/>
      <c r="P241" s="16"/>
      <c r="AU241" s="1"/>
      <c r="AV241" s="1"/>
      <c r="AY241" s="1"/>
      <c r="AZ241" s="2"/>
    </row>
    <row r="242" spans="1:52">
      <c r="A242" s="329">
        <v>413524</v>
      </c>
      <c r="B242" s="264" t="s">
        <v>684</v>
      </c>
      <c r="C242" s="136" t="s">
        <v>685</v>
      </c>
      <c r="D242" s="134">
        <v>16017580</v>
      </c>
      <c r="E242" s="52" t="s">
        <v>686</v>
      </c>
      <c r="F242" s="39" t="s">
        <v>604</v>
      </c>
      <c r="G242" s="266" t="s">
        <v>687</v>
      </c>
      <c r="H242" s="28"/>
      <c r="I242" s="24"/>
      <c r="J242" s="24"/>
      <c r="K242" s="15"/>
      <c r="L242" s="15"/>
      <c r="M242" s="16"/>
      <c r="N242" s="16"/>
      <c r="O242" s="16"/>
      <c r="P242" s="16"/>
      <c r="W242" s="16"/>
      <c r="X242" s="16"/>
      <c r="Y242" s="16"/>
      <c r="Z242" s="16"/>
      <c r="AA242" s="16"/>
      <c r="AB242" s="16"/>
      <c r="AC242" s="16"/>
      <c r="AD242" s="16"/>
      <c r="AE242" s="16"/>
      <c r="AH242" s="4"/>
      <c r="AI242" s="4"/>
      <c r="AK242" s="4"/>
      <c r="AV242" s="1"/>
      <c r="AY242" s="1"/>
    </row>
    <row r="243" spans="1:52">
      <c r="A243" s="330"/>
      <c r="B243" s="265"/>
      <c r="C243" s="136" t="s">
        <v>688</v>
      </c>
      <c r="D243" s="134">
        <v>24864800</v>
      </c>
      <c r="E243" s="39" t="s">
        <v>689</v>
      </c>
      <c r="F243" s="39" t="s">
        <v>604</v>
      </c>
      <c r="G243" s="267"/>
      <c r="H243" s="28"/>
      <c r="I243" s="24"/>
      <c r="J243" s="24"/>
      <c r="K243" s="15"/>
      <c r="L243" s="15"/>
      <c r="M243" s="16"/>
      <c r="N243" s="16"/>
      <c r="O243" s="16"/>
      <c r="P243" s="16"/>
      <c r="Q243" s="16"/>
      <c r="R243" s="16"/>
      <c r="S243" s="16"/>
      <c r="T243" s="16"/>
      <c r="U243" s="16"/>
      <c r="V243" s="16"/>
      <c r="W243" s="16"/>
      <c r="X243" s="16"/>
      <c r="Y243" s="16"/>
      <c r="Z243" s="16"/>
      <c r="AA243" s="16"/>
      <c r="AB243" s="16"/>
      <c r="AC243" s="16"/>
      <c r="AD243" s="16"/>
      <c r="AE243" s="16"/>
      <c r="AS243" s="1"/>
      <c r="AT243" s="1"/>
    </row>
    <row r="244" spans="1:52" ht="89.25">
      <c r="A244" s="141">
        <v>400943</v>
      </c>
      <c r="B244" s="142" t="s">
        <v>690</v>
      </c>
      <c r="C244" s="52" t="s">
        <v>691</v>
      </c>
      <c r="D244" s="52" t="s">
        <v>691</v>
      </c>
      <c r="E244" s="52" t="s">
        <v>691</v>
      </c>
      <c r="F244" s="39" t="s">
        <v>691</v>
      </c>
      <c r="G244" s="143" t="s">
        <v>692</v>
      </c>
      <c r="H244" s="28"/>
      <c r="I244" s="24"/>
      <c r="J244" s="24"/>
      <c r="K244" s="15"/>
      <c r="L244" s="15"/>
      <c r="M244" s="16"/>
      <c r="N244" s="16"/>
      <c r="O244" s="16"/>
      <c r="P244" s="16"/>
      <c r="Q244" s="16"/>
      <c r="R244" s="16"/>
      <c r="S244" s="16"/>
      <c r="T244" s="16"/>
      <c r="U244" s="16"/>
      <c r="V244" s="16"/>
      <c r="W244" s="16"/>
      <c r="X244" s="16"/>
      <c r="Y244" s="16"/>
      <c r="Z244" s="16"/>
      <c r="AA244" s="16"/>
      <c r="AB244" s="16"/>
      <c r="AC244" s="16"/>
      <c r="AD244" s="16"/>
      <c r="AE244" s="4"/>
      <c r="AS244" s="1"/>
      <c r="AT244" s="1"/>
    </row>
    <row r="245" spans="1:52" ht="72.75" customHeight="1">
      <c r="A245" s="329">
        <v>413837</v>
      </c>
      <c r="B245" s="264" t="s">
        <v>693</v>
      </c>
      <c r="C245" s="137">
        <v>44769</v>
      </c>
      <c r="D245" s="52" t="s">
        <v>694</v>
      </c>
      <c r="E245" s="52" t="s">
        <v>614</v>
      </c>
      <c r="F245" s="39" t="s">
        <v>604</v>
      </c>
      <c r="G245" s="266" t="s">
        <v>695</v>
      </c>
      <c r="H245" s="28"/>
      <c r="I245" s="24"/>
      <c r="J245" s="24"/>
      <c r="K245" s="15"/>
      <c r="L245" s="15"/>
      <c r="M245" s="16"/>
      <c r="N245" s="16"/>
      <c r="O245" s="16"/>
      <c r="P245" s="16"/>
      <c r="Q245" s="16"/>
      <c r="R245" s="16"/>
      <c r="S245" s="16"/>
      <c r="T245" s="16"/>
      <c r="U245" s="16"/>
      <c r="V245" s="16"/>
      <c r="W245" s="16"/>
      <c r="X245" s="16"/>
      <c r="Y245" s="16"/>
      <c r="Z245" s="16"/>
      <c r="AA245" s="16"/>
      <c r="AB245" s="16"/>
      <c r="AC245" s="16"/>
      <c r="AD245" s="16"/>
      <c r="AE245" s="16"/>
    </row>
    <row r="246" spans="1:52" ht="119.25" customHeight="1">
      <c r="A246" s="330"/>
      <c r="B246" s="265"/>
      <c r="C246" s="137">
        <v>44769</v>
      </c>
      <c r="D246" s="134">
        <v>29854000</v>
      </c>
      <c r="E246" s="39" t="s">
        <v>696</v>
      </c>
      <c r="F246" s="39" t="s">
        <v>604</v>
      </c>
      <c r="G246" s="267"/>
      <c r="H246" s="28"/>
      <c r="I246" s="24"/>
      <c r="J246" s="24"/>
      <c r="K246" s="15"/>
      <c r="L246" s="15"/>
      <c r="M246" s="16"/>
      <c r="N246" s="16"/>
      <c r="O246" s="16"/>
      <c r="P246" s="16"/>
      <c r="Q246" s="16"/>
      <c r="R246" s="16"/>
      <c r="S246" s="16"/>
      <c r="T246" s="16"/>
      <c r="U246" s="16"/>
      <c r="V246" s="16"/>
      <c r="W246" s="16"/>
      <c r="X246" s="16"/>
      <c r="Y246" s="16"/>
      <c r="Z246" s="16"/>
      <c r="AA246" s="16"/>
      <c r="AB246" s="16"/>
      <c r="AC246" s="16"/>
      <c r="AD246" s="16"/>
      <c r="AE246" s="16"/>
      <c r="AP246" s="2"/>
    </row>
    <row r="247" spans="1:52" ht="65.25" customHeight="1">
      <c r="A247" s="39">
        <v>413380</v>
      </c>
      <c r="B247" s="138" t="s">
        <v>697</v>
      </c>
      <c r="C247" s="137">
        <v>44771</v>
      </c>
      <c r="D247" s="134">
        <v>52752000</v>
      </c>
      <c r="E247" s="52" t="s">
        <v>698</v>
      </c>
      <c r="F247" s="39" t="s">
        <v>604</v>
      </c>
      <c r="G247" s="106" t="s">
        <v>699</v>
      </c>
      <c r="H247" s="28"/>
      <c r="I247" s="24"/>
      <c r="J247" s="24"/>
      <c r="K247" s="15"/>
      <c r="L247" s="15"/>
      <c r="M247" s="16"/>
      <c r="N247" s="16"/>
      <c r="O247" s="16"/>
      <c r="P247" s="16"/>
      <c r="Q247" s="16"/>
      <c r="R247" s="16"/>
      <c r="S247" s="16"/>
      <c r="T247" s="16"/>
      <c r="U247" s="16"/>
      <c r="V247" s="16"/>
      <c r="W247" s="16"/>
      <c r="X247" s="16"/>
      <c r="Y247" s="16"/>
      <c r="Z247" s="16"/>
      <c r="AA247" s="16"/>
      <c r="AB247" s="16"/>
      <c r="AC247" s="16"/>
      <c r="AD247" s="16"/>
      <c r="AE247" s="16"/>
    </row>
    <row r="248" spans="1:52" ht="38.25" customHeight="1">
      <c r="A248" s="39">
        <v>408751</v>
      </c>
      <c r="B248" s="138" t="s">
        <v>700</v>
      </c>
      <c r="C248" s="137">
        <v>44771</v>
      </c>
      <c r="D248" s="134">
        <v>160000000</v>
      </c>
      <c r="E248" s="39" t="s">
        <v>701</v>
      </c>
      <c r="F248" s="39" t="s">
        <v>604</v>
      </c>
      <c r="G248" s="106" t="s">
        <v>702</v>
      </c>
      <c r="H248" s="28"/>
      <c r="I248" s="24"/>
      <c r="J248" s="24"/>
      <c r="K248" s="15"/>
      <c r="L248" s="15"/>
      <c r="M248" s="16"/>
      <c r="N248" s="16"/>
      <c r="O248" s="16"/>
      <c r="P248" s="16"/>
      <c r="Q248" s="16"/>
      <c r="R248" s="16"/>
      <c r="S248" s="16"/>
      <c r="T248" s="16"/>
      <c r="U248" s="16"/>
      <c r="V248" s="16"/>
      <c r="W248" s="16"/>
      <c r="X248" s="16"/>
      <c r="Y248" s="16"/>
      <c r="Z248" s="16"/>
      <c r="AA248" s="16"/>
      <c r="AB248" s="16"/>
      <c r="AC248" s="16"/>
      <c r="AD248" s="16"/>
      <c r="AE248" s="16"/>
      <c r="AL248" s="2"/>
    </row>
    <row r="249" spans="1:52" ht="114.75">
      <c r="A249" s="39">
        <v>408685</v>
      </c>
      <c r="B249" s="138" t="s">
        <v>703</v>
      </c>
      <c r="C249" s="137">
        <v>44771</v>
      </c>
      <c r="D249" s="134">
        <v>500000000</v>
      </c>
      <c r="E249" s="39" t="s">
        <v>704</v>
      </c>
      <c r="F249" s="39" t="s">
        <v>604</v>
      </c>
      <c r="G249" s="106" t="s">
        <v>705</v>
      </c>
      <c r="H249" s="28"/>
      <c r="I249" s="24"/>
      <c r="J249" s="24"/>
      <c r="K249" s="15"/>
      <c r="L249" s="15"/>
      <c r="M249" s="16"/>
      <c r="N249" s="16"/>
      <c r="O249" s="16"/>
      <c r="P249" s="16"/>
      <c r="Q249" s="16"/>
      <c r="R249" s="16"/>
      <c r="S249" s="16"/>
      <c r="T249" s="16"/>
      <c r="U249" s="16"/>
      <c r="V249" s="16"/>
      <c r="W249" s="16"/>
      <c r="X249" s="16"/>
      <c r="Y249" s="16"/>
      <c r="Z249" s="16"/>
      <c r="AA249" s="16"/>
      <c r="AB249" s="16"/>
      <c r="AC249" s="16"/>
      <c r="AD249" s="16"/>
      <c r="AE249" s="16"/>
      <c r="AM249" s="1"/>
      <c r="AQ249" s="2"/>
      <c r="AW249" s="2"/>
      <c r="AX249" s="2"/>
    </row>
    <row r="250" spans="1:52" ht="99.75" customHeight="1">
      <c r="A250" s="39">
        <v>412997</v>
      </c>
      <c r="B250" s="138" t="s">
        <v>706</v>
      </c>
      <c r="C250" s="52" t="s">
        <v>707</v>
      </c>
      <c r="D250" s="52" t="s">
        <v>708</v>
      </c>
      <c r="E250" s="52" t="s">
        <v>709</v>
      </c>
      <c r="F250" s="52" t="s">
        <v>709</v>
      </c>
      <c r="G250" s="106" t="s">
        <v>710</v>
      </c>
      <c r="H250" s="28"/>
      <c r="I250" s="24"/>
      <c r="J250" s="24"/>
      <c r="K250" s="15"/>
      <c r="L250" s="15"/>
      <c r="M250" s="16"/>
      <c r="N250" s="16"/>
      <c r="O250" s="16"/>
      <c r="P250" s="16"/>
      <c r="Q250" s="16"/>
      <c r="R250" s="16"/>
      <c r="S250" s="16"/>
      <c r="T250" s="16"/>
      <c r="U250" s="16"/>
      <c r="V250" s="16"/>
      <c r="W250" s="16"/>
      <c r="X250" s="16"/>
      <c r="Y250" s="16"/>
      <c r="Z250" s="16"/>
      <c r="AA250" s="16"/>
      <c r="AB250" s="16"/>
      <c r="AC250" s="16"/>
      <c r="AD250" s="16"/>
      <c r="AE250" s="16"/>
      <c r="AM250" s="1"/>
    </row>
    <row r="251" spans="1:52" ht="114.75" customHeight="1">
      <c r="A251" s="39">
        <v>413459</v>
      </c>
      <c r="B251" s="138" t="s">
        <v>711</v>
      </c>
      <c r="C251" s="52" t="s">
        <v>712</v>
      </c>
      <c r="D251" s="52" t="s">
        <v>712</v>
      </c>
      <c r="E251" s="52" t="s">
        <v>712</v>
      </c>
      <c r="F251" s="39" t="s">
        <v>712</v>
      </c>
      <c r="G251" s="106" t="s">
        <v>713</v>
      </c>
      <c r="H251" s="28"/>
      <c r="I251" s="24"/>
      <c r="J251" s="24"/>
      <c r="K251" s="15"/>
      <c r="L251" s="15"/>
      <c r="M251" s="16"/>
      <c r="N251" s="16"/>
      <c r="O251" s="16"/>
      <c r="P251" s="16"/>
      <c r="Q251" s="16"/>
      <c r="R251" s="16"/>
      <c r="S251" s="16"/>
      <c r="T251" s="16"/>
      <c r="U251" s="16"/>
      <c r="V251" s="16"/>
      <c r="W251" s="16"/>
      <c r="X251" s="16"/>
      <c r="Y251" s="16"/>
      <c r="Z251" s="16"/>
      <c r="AA251" s="16"/>
      <c r="AB251" s="16"/>
      <c r="AC251" s="16"/>
      <c r="AD251" s="16"/>
      <c r="AE251" s="16"/>
      <c r="AJ251" s="4"/>
      <c r="AR251" s="2"/>
    </row>
    <row r="252" spans="1:52" ht="114.75">
      <c r="A252" s="39">
        <v>408741</v>
      </c>
      <c r="B252" s="138" t="s">
        <v>714</v>
      </c>
      <c r="C252" s="137">
        <v>44775</v>
      </c>
      <c r="D252" s="134">
        <v>168000000</v>
      </c>
      <c r="E252" s="39" t="s">
        <v>715</v>
      </c>
      <c r="F252" s="52" t="s">
        <v>604</v>
      </c>
      <c r="G252" s="106" t="s">
        <v>716</v>
      </c>
      <c r="H252" s="28"/>
      <c r="I252" s="17"/>
      <c r="J252" s="17"/>
      <c r="K252" s="5"/>
      <c r="L252" s="5"/>
      <c r="Q252" s="16"/>
      <c r="R252" s="16"/>
      <c r="S252" s="16"/>
      <c r="T252" s="16"/>
      <c r="U252" s="16"/>
      <c r="V252" s="16"/>
      <c r="W252" s="16"/>
      <c r="X252" s="16"/>
      <c r="Y252" s="16"/>
      <c r="Z252" s="16"/>
      <c r="AA252" s="16"/>
      <c r="AB252" s="16"/>
      <c r="AC252" s="16"/>
      <c r="AD252" s="16"/>
      <c r="AE252" s="16"/>
      <c r="AO252" s="2"/>
    </row>
    <row r="253" spans="1:52" ht="102">
      <c r="A253" s="39">
        <v>408750</v>
      </c>
      <c r="B253" s="138" t="s">
        <v>717</v>
      </c>
      <c r="C253" s="137">
        <v>44743</v>
      </c>
      <c r="D253" s="134">
        <v>42240000</v>
      </c>
      <c r="E253" s="39" t="s">
        <v>718</v>
      </c>
      <c r="F253" s="52" t="s">
        <v>604</v>
      </c>
      <c r="G253" s="106" t="s">
        <v>719</v>
      </c>
      <c r="H253" s="28"/>
      <c r="I253" s="17"/>
      <c r="J253" s="17"/>
      <c r="K253" s="5"/>
      <c r="L253" s="5"/>
      <c r="Q253" s="16"/>
      <c r="R253" s="16"/>
      <c r="S253" s="16"/>
      <c r="T253" s="16"/>
      <c r="U253" s="16"/>
      <c r="V253" s="16"/>
      <c r="W253" s="16"/>
      <c r="X253" s="16"/>
      <c r="Y253" s="16"/>
      <c r="Z253" s="16"/>
      <c r="AA253" s="16"/>
      <c r="AB253" s="16"/>
      <c r="AC253" s="16"/>
      <c r="AD253" s="16"/>
      <c r="AE253" s="16"/>
      <c r="AN253" s="2"/>
    </row>
    <row r="254" spans="1:52" ht="81" customHeight="1">
      <c r="A254" s="39"/>
      <c r="B254" s="138"/>
      <c r="C254" s="39"/>
      <c r="D254" s="39"/>
      <c r="E254" s="39"/>
      <c r="F254" s="39"/>
      <c r="G254" s="144"/>
      <c r="H254" s="28"/>
      <c r="I254" s="17"/>
      <c r="J254" s="17"/>
      <c r="K254" s="5"/>
      <c r="L254" s="5"/>
      <c r="Q254" s="16"/>
      <c r="R254" s="16"/>
      <c r="S254" s="16"/>
      <c r="T254" s="16"/>
      <c r="U254" s="16"/>
      <c r="V254" s="16"/>
      <c r="AK254" s="1"/>
    </row>
    <row r="255" spans="1:52" ht="100.5" customHeight="1">
      <c r="A255" s="243" t="s">
        <v>165</v>
      </c>
      <c r="B255" s="244"/>
      <c r="C255" s="244"/>
      <c r="D255" s="244"/>
      <c r="E255" s="244"/>
      <c r="F255" s="244"/>
      <c r="G255" s="245"/>
      <c r="H255" s="28"/>
      <c r="I255" s="17"/>
      <c r="J255" s="17"/>
      <c r="K255" s="5"/>
      <c r="L255" s="5"/>
      <c r="AK255" s="1"/>
      <c r="AU255" s="2"/>
    </row>
    <row r="256" spans="1:52" ht="38.25">
      <c r="A256" s="103" t="s">
        <v>47</v>
      </c>
      <c r="B256" s="103" t="s">
        <v>48</v>
      </c>
      <c r="C256" s="104" t="s">
        <v>114</v>
      </c>
      <c r="D256" s="103" t="s">
        <v>49</v>
      </c>
      <c r="E256" s="103" t="s">
        <v>50</v>
      </c>
      <c r="F256" s="104" t="s">
        <v>51</v>
      </c>
      <c r="G256" s="103" t="s">
        <v>52</v>
      </c>
      <c r="H256" s="28"/>
      <c r="I256" s="17"/>
      <c r="J256" s="17"/>
      <c r="K256" s="5"/>
      <c r="L256" s="5"/>
      <c r="AV256" s="2"/>
      <c r="AY256" s="2"/>
    </row>
    <row r="257" spans="1:46" ht="51">
      <c r="A257" s="189" t="s">
        <v>859</v>
      </c>
      <c r="B257" s="76" t="s">
        <v>906</v>
      </c>
      <c r="C257" s="190">
        <v>44888</v>
      </c>
      <c r="D257" s="191">
        <v>99000000</v>
      </c>
      <c r="E257" s="189" t="s">
        <v>860</v>
      </c>
      <c r="F257" s="192" t="s">
        <v>861</v>
      </c>
      <c r="G257" s="77" t="s">
        <v>862</v>
      </c>
      <c r="H257" s="28"/>
      <c r="I257" s="17"/>
      <c r="J257" s="17"/>
      <c r="K257" s="5"/>
      <c r="L257" s="5"/>
    </row>
    <row r="258" spans="1:46" ht="51">
      <c r="A258" s="189" t="s">
        <v>859</v>
      </c>
      <c r="B258" s="76" t="s">
        <v>907</v>
      </c>
      <c r="C258" s="190">
        <v>44896</v>
      </c>
      <c r="D258" s="191">
        <v>85123500</v>
      </c>
      <c r="E258" s="189" t="s">
        <v>863</v>
      </c>
      <c r="F258" s="192" t="s">
        <v>861</v>
      </c>
      <c r="G258" s="77" t="s">
        <v>864</v>
      </c>
      <c r="H258" s="28"/>
      <c r="I258" s="17"/>
      <c r="J258" s="17"/>
      <c r="K258" s="5"/>
      <c r="L258" s="5"/>
      <c r="AS258" s="2"/>
      <c r="AT258" s="2"/>
    </row>
    <row r="259" spans="1:46" ht="51">
      <c r="A259" s="189" t="s">
        <v>859</v>
      </c>
      <c r="B259" s="76" t="s">
        <v>907</v>
      </c>
      <c r="C259" s="190">
        <v>44896</v>
      </c>
      <c r="D259" s="191">
        <v>85123500</v>
      </c>
      <c r="E259" s="189" t="s">
        <v>865</v>
      </c>
      <c r="F259" s="192" t="s">
        <v>861</v>
      </c>
      <c r="G259" s="77" t="s">
        <v>866</v>
      </c>
      <c r="H259" s="28"/>
      <c r="I259" s="17"/>
      <c r="J259" s="17"/>
      <c r="K259" s="5"/>
      <c r="L259" s="5"/>
    </row>
    <row r="260" spans="1:46" ht="51">
      <c r="A260" s="189" t="s">
        <v>859</v>
      </c>
      <c r="B260" s="76" t="s">
        <v>908</v>
      </c>
      <c r="C260" s="190">
        <v>44866</v>
      </c>
      <c r="D260" s="191">
        <v>158400000</v>
      </c>
      <c r="E260" s="189" t="s">
        <v>867</v>
      </c>
      <c r="F260" s="192" t="s">
        <v>861</v>
      </c>
      <c r="G260" s="77" t="s">
        <v>868</v>
      </c>
      <c r="H260" s="28"/>
      <c r="I260" s="17"/>
      <c r="J260" s="17"/>
      <c r="K260" s="5"/>
      <c r="L260" s="5"/>
      <c r="AH260" s="4"/>
      <c r="AI260" s="4"/>
    </row>
    <row r="261" spans="1:46" ht="51">
      <c r="A261" s="189" t="s">
        <v>859</v>
      </c>
      <c r="B261" s="76" t="s">
        <v>909</v>
      </c>
      <c r="C261" s="190">
        <v>44888</v>
      </c>
      <c r="D261" s="191">
        <v>109300000</v>
      </c>
      <c r="E261" s="189" t="s">
        <v>869</v>
      </c>
      <c r="F261" s="192" t="s">
        <v>861</v>
      </c>
      <c r="G261" s="77" t="s">
        <v>870</v>
      </c>
      <c r="H261" s="28"/>
      <c r="I261" s="17"/>
      <c r="J261" s="17"/>
      <c r="K261" s="5"/>
      <c r="L261" s="5"/>
    </row>
    <row r="262" spans="1:46" ht="38.25">
      <c r="A262" s="189" t="s">
        <v>859</v>
      </c>
      <c r="B262" s="76" t="s">
        <v>910</v>
      </c>
      <c r="C262" s="190">
        <v>44866</v>
      </c>
      <c r="D262" s="191">
        <v>29800000</v>
      </c>
      <c r="E262" s="189" t="s">
        <v>871</v>
      </c>
      <c r="F262" s="192" t="s">
        <v>872</v>
      </c>
      <c r="G262" s="77" t="s">
        <v>873</v>
      </c>
      <c r="H262" s="28"/>
      <c r="I262" s="17"/>
      <c r="J262" s="17"/>
      <c r="K262" s="5"/>
      <c r="L262" s="5"/>
    </row>
    <row r="263" spans="1:46" ht="36" customHeight="1">
      <c r="A263" s="189" t="s">
        <v>859</v>
      </c>
      <c r="B263" s="76" t="s">
        <v>910</v>
      </c>
      <c r="C263" s="190">
        <v>44866</v>
      </c>
      <c r="D263" s="191">
        <v>42722500</v>
      </c>
      <c r="E263" s="189" t="s">
        <v>874</v>
      </c>
      <c r="F263" s="192" t="s">
        <v>872</v>
      </c>
      <c r="G263" s="77" t="s">
        <v>875</v>
      </c>
      <c r="H263" s="28"/>
      <c r="I263" s="17"/>
      <c r="J263" s="17"/>
      <c r="K263" s="5"/>
      <c r="L263" s="5"/>
      <c r="AJ263" s="1"/>
    </row>
    <row r="264" spans="1:46" ht="38.25">
      <c r="A264" s="189" t="s">
        <v>859</v>
      </c>
      <c r="B264" s="76" t="s">
        <v>911</v>
      </c>
      <c r="C264" s="190">
        <v>44866</v>
      </c>
      <c r="D264" s="191">
        <v>158400000</v>
      </c>
      <c r="E264" s="189" t="s">
        <v>876</v>
      </c>
      <c r="F264" s="192" t="s">
        <v>861</v>
      </c>
      <c r="G264" s="77" t="s">
        <v>873</v>
      </c>
      <c r="H264" s="28"/>
      <c r="I264" s="17"/>
      <c r="J264" s="17"/>
      <c r="K264" s="5"/>
      <c r="L264" s="5"/>
      <c r="AJ264" s="1"/>
      <c r="AM264" s="2"/>
    </row>
    <row r="265" spans="1:46">
      <c r="A265" s="39"/>
      <c r="B265" s="138"/>
      <c r="C265" s="39"/>
      <c r="D265" s="39"/>
      <c r="E265" s="39"/>
      <c r="F265" s="39"/>
      <c r="G265" s="144"/>
      <c r="H265" s="28"/>
      <c r="I265" s="17"/>
      <c r="J265" s="17"/>
      <c r="K265" s="5"/>
      <c r="L265" s="5"/>
    </row>
    <row r="266" spans="1:46">
      <c r="A266" s="39"/>
      <c r="B266" s="138"/>
      <c r="C266" s="39"/>
      <c r="D266" s="39"/>
      <c r="E266" s="39"/>
      <c r="F266" s="39"/>
      <c r="G266" s="144"/>
      <c r="H266" s="28"/>
      <c r="I266" s="17"/>
      <c r="J266" s="17"/>
      <c r="K266" s="5"/>
      <c r="L266" s="5"/>
    </row>
    <row r="267" spans="1:46">
      <c r="A267" s="145"/>
      <c r="B267" s="42"/>
      <c r="C267" s="42"/>
      <c r="D267" s="42"/>
      <c r="E267" s="42"/>
      <c r="F267" s="42"/>
      <c r="G267" s="43"/>
      <c r="H267" s="28"/>
      <c r="I267" s="17"/>
      <c r="J267" s="17"/>
      <c r="K267" s="5"/>
      <c r="L267" s="5"/>
    </row>
    <row r="268" spans="1:46">
      <c r="A268" s="400" t="s">
        <v>120</v>
      </c>
      <c r="B268" s="400"/>
      <c r="C268" s="400"/>
      <c r="D268" s="400"/>
      <c r="E268" s="400"/>
      <c r="F268" s="400"/>
      <c r="G268" s="400"/>
      <c r="H268" s="28"/>
      <c r="I268" s="17"/>
      <c r="J268" s="17"/>
      <c r="K268" s="5"/>
      <c r="L268" s="5"/>
    </row>
    <row r="269" spans="1:46" ht="25.5">
      <c r="A269" s="102" t="s">
        <v>53</v>
      </c>
      <c r="B269" s="102" t="s">
        <v>54</v>
      </c>
      <c r="C269" s="102" t="s">
        <v>32</v>
      </c>
      <c r="D269" s="102" t="s">
        <v>55</v>
      </c>
      <c r="E269" s="102" t="s">
        <v>56</v>
      </c>
      <c r="F269" s="102" t="s">
        <v>57</v>
      </c>
      <c r="G269" s="104" t="s">
        <v>58</v>
      </c>
      <c r="H269" s="28"/>
      <c r="I269" s="17"/>
      <c r="J269" s="17"/>
      <c r="K269" s="5"/>
      <c r="L269" s="5"/>
      <c r="AK269" s="2"/>
    </row>
    <row r="270" spans="1:46" ht="51">
      <c r="A270" s="146">
        <v>100</v>
      </c>
      <c r="B270" s="146"/>
      <c r="C270" s="147" t="s">
        <v>596</v>
      </c>
      <c r="D270" s="147">
        <f>SUM(D271:D286)</f>
        <v>52544864394</v>
      </c>
      <c r="E270" s="147">
        <f>SUM(E271:E286)</f>
        <v>50465680929</v>
      </c>
      <c r="F270" s="147">
        <f>SUM(F271:F286)</f>
        <v>2079183465</v>
      </c>
      <c r="G270" s="148" t="s">
        <v>818</v>
      </c>
      <c r="H270" s="28"/>
      <c r="I270" s="17"/>
      <c r="J270" s="17"/>
      <c r="K270" s="5"/>
      <c r="L270" s="5"/>
      <c r="X270" s="4"/>
    </row>
    <row r="271" spans="1:46" ht="51">
      <c r="A271" s="149"/>
      <c r="B271" s="149">
        <v>111</v>
      </c>
      <c r="C271" s="150" t="s">
        <v>488</v>
      </c>
      <c r="D271" s="151">
        <v>25657341488</v>
      </c>
      <c r="E271" s="151">
        <v>25654241488</v>
      </c>
      <c r="F271" s="151">
        <f>+D271-E271</f>
        <v>3100000</v>
      </c>
      <c r="G271" s="148" t="s">
        <v>818</v>
      </c>
      <c r="H271" s="28"/>
      <c r="I271" s="17"/>
      <c r="J271" s="17"/>
      <c r="K271" s="5"/>
      <c r="L271" s="5"/>
    </row>
    <row r="272" spans="1:46" ht="51">
      <c r="A272" s="149"/>
      <c r="B272" s="149">
        <v>113</v>
      </c>
      <c r="C272" s="150" t="s">
        <v>489</v>
      </c>
      <c r="D272" s="151">
        <v>1583472000</v>
      </c>
      <c r="E272" s="151">
        <v>1583472000</v>
      </c>
      <c r="F272" s="151">
        <f t="shared" ref="F272:F286" si="3">+D272-E272</f>
        <v>0</v>
      </c>
      <c r="G272" s="148" t="s">
        <v>818</v>
      </c>
      <c r="H272" s="28"/>
      <c r="I272" s="17"/>
      <c r="J272" s="17"/>
      <c r="K272" s="5"/>
      <c r="L272" s="5"/>
    </row>
    <row r="273" spans="1:42" ht="51">
      <c r="A273" s="149"/>
      <c r="B273" s="149">
        <v>114</v>
      </c>
      <c r="C273" s="150" t="s">
        <v>490</v>
      </c>
      <c r="D273" s="151">
        <v>2270067791</v>
      </c>
      <c r="E273" s="151">
        <v>1807464184</v>
      </c>
      <c r="F273" s="151">
        <f t="shared" si="3"/>
        <v>462603607</v>
      </c>
      <c r="G273" s="148" t="s">
        <v>818</v>
      </c>
      <c r="H273" s="28"/>
      <c r="I273" s="17"/>
      <c r="J273" s="17"/>
      <c r="K273" s="5"/>
      <c r="L273" s="5"/>
    </row>
    <row r="274" spans="1:42" ht="51">
      <c r="A274" s="149"/>
      <c r="B274" s="149">
        <v>122</v>
      </c>
      <c r="C274" s="150" t="s">
        <v>491</v>
      </c>
      <c r="D274" s="151">
        <v>1008000000</v>
      </c>
      <c r="E274" s="151">
        <v>562285992</v>
      </c>
      <c r="F274" s="151">
        <f t="shared" si="3"/>
        <v>445714008</v>
      </c>
      <c r="G274" s="148" t="s">
        <v>818</v>
      </c>
      <c r="H274" s="28"/>
      <c r="I274" s="17"/>
      <c r="J274" s="17"/>
      <c r="K274" s="5"/>
      <c r="L274" s="5"/>
    </row>
    <row r="275" spans="1:42" ht="51">
      <c r="A275" s="149"/>
      <c r="B275" s="149">
        <v>123</v>
      </c>
      <c r="C275" s="150" t="s">
        <v>492</v>
      </c>
      <c r="D275" s="151">
        <v>1567568253</v>
      </c>
      <c r="E275" s="151">
        <v>1426625819</v>
      </c>
      <c r="F275" s="151">
        <f t="shared" si="3"/>
        <v>140942434</v>
      </c>
      <c r="G275" s="148" t="s">
        <v>818</v>
      </c>
      <c r="H275" s="28"/>
      <c r="I275" s="17"/>
      <c r="J275" s="17"/>
      <c r="K275" s="5"/>
      <c r="L275" s="5"/>
      <c r="AB275" s="4"/>
    </row>
    <row r="276" spans="1:42" ht="51">
      <c r="A276" s="149"/>
      <c r="B276" s="149">
        <v>125</v>
      </c>
      <c r="C276" s="150" t="s">
        <v>493</v>
      </c>
      <c r="D276" s="151">
        <v>1318740507</v>
      </c>
      <c r="E276" s="151">
        <v>1217930976</v>
      </c>
      <c r="F276" s="151">
        <f t="shared" si="3"/>
        <v>100809531</v>
      </c>
      <c r="G276" s="148" t="s">
        <v>818</v>
      </c>
      <c r="H276" s="28"/>
      <c r="I276" s="17"/>
      <c r="J276" s="17"/>
      <c r="K276" s="5"/>
      <c r="L276" s="5"/>
      <c r="Y276" s="4"/>
    </row>
    <row r="277" spans="1:42" ht="51">
      <c r="A277" s="149"/>
      <c r="B277" s="149">
        <v>131</v>
      </c>
      <c r="C277" s="150" t="s">
        <v>494</v>
      </c>
      <c r="D277" s="151">
        <v>1447703575</v>
      </c>
      <c r="E277" s="151">
        <v>1406776440</v>
      </c>
      <c r="F277" s="151">
        <f t="shared" si="3"/>
        <v>40927135</v>
      </c>
      <c r="G277" s="148" t="s">
        <v>818</v>
      </c>
      <c r="H277" s="28"/>
      <c r="I277" s="17"/>
      <c r="J277" s="17"/>
      <c r="K277" s="5"/>
      <c r="L277" s="5"/>
      <c r="Z277" s="4"/>
    </row>
    <row r="278" spans="1:42" ht="51">
      <c r="A278" s="149"/>
      <c r="B278" s="149">
        <v>133</v>
      </c>
      <c r="C278" s="150" t="s">
        <v>495</v>
      </c>
      <c r="D278" s="151">
        <v>5261002688</v>
      </c>
      <c r="E278" s="151">
        <v>5012372581</v>
      </c>
      <c r="F278" s="151">
        <f t="shared" si="3"/>
        <v>248630107</v>
      </c>
      <c r="G278" s="148" t="s">
        <v>818</v>
      </c>
      <c r="H278" s="28"/>
      <c r="I278" s="17"/>
      <c r="J278" s="17"/>
      <c r="K278" s="5"/>
      <c r="L278" s="5"/>
      <c r="X278" s="4"/>
      <c r="AF278" s="4"/>
      <c r="AH278" s="2"/>
      <c r="AI278" s="2"/>
    </row>
    <row r="279" spans="1:42" ht="51">
      <c r="A279" s="149"/>
      <c r="B279" s="149">
        <v>137</v>
      </c>
      <c r="C279" s="150" t="s">
        <v>496</v>
      </c>
      <c r="D279" s="151">
        <v>531760002</v>
      </c>
      <c r="E279" s="151">
        <v>528146666</v>
      </c>
      <c r="F279" s="151">
        <f t="shared" si="3"/>
        <v>3613336</v>
      </c>
      <c r="G279" s="148" t="s">
        <v>818</v>
      </c>
      <c r="H279" s="28"/>
      <c r="I279" s="17"/>
      <c r="J279" s="17"/>
      <c r="K279" s="5"/>
      <c r="L279" s="5"/>
      <c r="AH279" s="2"/>
      <c r="AI279" s="2"/>
      <c r="AN279" s="3"/>
      <c r="AO279" s="3"/>
    </row>
    <row r="280" spans="1:42" ht="51">
      <c r="A280" s="149"/>
      <c r="B280" s="149">
        <v>141</v>
      </c>
      <c r="C280" s="150" t="s">
        <v>497</v>
      </c>
      <c r="D280" s="151">
        <v>127296000</v>
      </c>
      <c r="E280" s="151">
        <v>119775261</v>
      </c>
      <c r="F280" s="151">
        <f t="shared" si="3"/>
        <v>7520739</v>
      </c>
      <c r="G280" s="148" t="s">
        <v>818</v>
      </c>
      <c r="H280" s="28"/>
      <c r="I280" s="17"/>
      <c r="J280" s="17"/>
      <c r="K280" s="5"/>
      <c r="L280" s="5"/>
      <c r="AH280" s="2"/>
      <c r="AI280" s="2"/>
      <c r="AK280" s="2"/>
      <c r="AN280" s="3"/>
      <c r="AO280" s="3"/>
    </row>
    <row r="281" spans="1:42" ht="51">
      <c r="A281" s="149"/>
      <c r="B281" s="149">
        <v>144</v>
      </c>
      <c r="C281" s="150" t="s">
        <v>498</v>
      </c>
      <c r="D281" s="151">
        <v>1352566409</v>
      </c>
      <c r="E281" s="151">
        <v>1306377725</v>
      </c>
      <c r="F281" s="151">
        <f t="shared" si="3"/>
        <v>46188684</v>
      </c>
      <c r="G281" s="148" t="s">
        <v>818</v>
      </c>
      <c r="H281" s="28"/>
      <c r="I281" s="17"/>
      <c r="J281" s="17"/>
      <c r="K281" s="5"/>
      <c r="L281" s="5"/>
      <c r="AA281" s="4"/>
      <c r="AH281" s="2"/>
      <c r="AI281" s="2"/>
      <c r="AK281" s="2"/>
      <c r="AN281" s="3"/>
      <c r="AO281" s="3"/>
      <c r="AP281" s="3"/>
    </row>
    <row r="282" spans="1:42" ht="51">
      <c r="A282" s="149"/>
      <c r="B282" s="149">
        <v>145</v>
      </c>
      <c r="C282" s="150" t="s">
        <v>499</v>
      </c>
      <c r="D282" s="151">
        <v>6059720815</v>
      </c>
      <c r="E282" s="151">
        <v>5800007149</v>
      </c>
      <c r="F282" s="151">
        <f t="shared" si="3"/>
        <v>259713666</v>
      </c>
      <c r="G282" s="148" t="s">
        <v>818</v>
      </c>
      <c r="H282" s="28"/>
      <c r="I282" s="17"/>
      <c r="J282" s="17"/>
      <c r="K282" s="5"/>
      <c r="L282" s="5"/>
      <c r="AG282" s="4"/>
      <c r="AH282" s="2"/>
      <c r="AI282" s="2"/>
      <c r="AK282" s="2"/>
      <c r="AN282" s="3"/>
      <c r="AO282" s="3"/>
      <c r="AP282" s="3"/>
    </row>
    <row r="283" spans="1:42" ht="51">
      <c r="A283" s="149"/>
      <c r="B283" s="149">
        <v>161</v>
      </c>
      <c r="C283" s="150" t="s">
        <v>500</v>
      </c>
      <c r="D283" s="151">
        <v>1851593472</v>
      </c>
      <c r="E283" s="151">
        <v>1851593472</v>
      </c>
      <c r="F283" s="151">
        <f t="shared" si="3"/>
        <v>0</v>
      </c>
      <c r="G283" s="148" t="s">
        <v>818</v>
      </c>
      <c r="H283" s="28"/>
      <c r="I283" s="17"/>
      <c r="J283" s="17"/>
      <c r="K283" s="5"/>
      <c r="L283" s="5"/>
      <c r="AH283" s="2"/>
      <c r="AI283" s="2"/>
      <c r="AK283" s="2"/>
      <c r="AN283" s="3"/>
      <c r="AO283" s="3"/>
      <c r="AP283" s="3"/>
    </row>
    <row r="284" spans="1:42" ht="57.75" customHeight="1">
      <c r="A284" s="149"/>
      <c r="B284" s="149">
        <v>162</v>
      </c>
      <c r="C284" s="150" t="s">
        <v>501</v>
      </c>
      <c r="D284" s="151">
        <v>973957632</v>
      </c>
      <c r="E284" s="151">
        <v>973957632</v>
      </c>
      <c r="F284" s="151">
        <f t="shared" si="3"/>
        <v>0</v>
      </c>
      <c r="G284" s="148" t="s">
        <v>818</v>
      </c>
      <c r="H284" s="28"/>
      <c r="I284" s="17"/>
      <c r="J284" s="17"/>
      <c r="K284" s="5"/>
      <c r="L284" s="5"/>
      <c r="AH284" s="2"/>
      <c r="AI284" s="2"/>
      <c r="AK284" s="2"/>
      <c r="AL284" s="2"/>
      <c r="AN284" s="3"/>
      <c r="AO284" s="3"/>
      <c r="AP284" s="3"/>
    </row>
    <row r="285" spans="1:42" ht="51">
      <c r="A285" s="149"/>
      <c r="B285" s="149">
        <v>163</v>
      </c>
      <c r="C285" s="150" t="s">
        <v>502</v>
      </c>
      <c r="D285" s="151">
        <v>235462592</v>
      </c>
      <c r="E285" s="151">
        <v>166077515</v>
      </c>
      <c r="F285" s="151">
        <f t="shared" si="3"/>
        <v>69385077</v>
      </c>
      <c r="G285" s="148" t="s">
        <v>818</v>
      </c>
      <c r="H285" s="28"/>
      <c r="I285" s="17"/>
      <c r="J285" s="17"/>
      <c r="K285" s="5"/>
      <c r="L285" s="5"/>
      <c r="Y285" s="4"/>
      <c r="AK285" s="3"/>
      <c r="AL285" s="2"/>
      <c r="AN285" s="3"/>
      <c r="AO285" s="3"/>
      <c r="AP285" s="3"/>
    </row>
    <row r="286" spans="1:42" ht="51">
      <c r="A286" s="149"/>
      <c r="B286" s="149">
        <v>199</v>
      </c>
      <c r="C286" s="150" t="s">
        <v>503</v>
      </c>
      <c r="D286" s="151">
        <v>1298611170</v>
      </c>
      <c r="E286" s="151">
        <v>1048576029</v>
      </c>
      <c r="F286" s="151">
        <f t="shared" si="3"/>
        <v>250035141</v>
      </c>
      <c r="G286" s="148" t="s">
        <v>818</v>
      </c>
      <c r="H286" s="28"/>
      <c r="I286" s="17"/>
      <c r="J286" s="17"/>
      <c r="K286" s="5"/>
      <c r="L286" s="5"/>
      <c r="W286" s="4"/>
      <c r="Z286" s="4"/>
      <c r="AK286" s="3"/>
      <c r="AL286" s="2"/>
      <c r="AN286" s="3"/>
      <c r="AO286" s="3"/>
      <c r="AP286" s="3"/>
    </row>
    <row r="287" spans="1:42" ht="51">
      <c r="A287" s="146">
        <v>200</v>
      </c>
      <c r="B287" s="146"/>
      <c r="C287" s="152" t="s">
        <v>504</v>
      </c>
      <c r="D287" s="147">
        <f>SUM(D288:D319)</f>
        <v>29896101759</v>
      </c>
      <c r="E287" s="147">
        <f>SUM(E288:E319)</f>
        <v>21750225929</v>
      </c>
      <c r="F287" s="147">
        <f>SUM(F288:F319)</f>
        <v>8145875830</v>
      </c>
      <c r="G287" s="148" t="s">
        <v>818</v>
      </c>
      <c r="H287" s="28"/>
      <c r="I287" s="17"/>
      <c r="J287" s="17"/>
      <c r="K287" s="5"/>
      <c r="L287" s="5"/>
      <c r="S287" s="4"/>
      <c r="T287" s="4"/>
      <c r="U287" s="4"/>
      <c r="V287" s="4"/>
      <c r="X287" s="4"/>
      <c r="AK287" s="3"/>
      <c r="AL287" s="2"/>
      <c r="AN287" s="3"/>
      <c r="AO287" s="3"/>
      <c r="AP287" s="3"/>
    </row>
    <row r="288" spans="1:42" ht="51">
      <c r="A288" s="149"/>
      <c r="B288" s="149">
        <v>211</v>
      </c>
      <c r="C288" s="150" t="s">
        <v>505</v>
      </c>
      <c r="D288" s="151">
        <v>786863684</v>
      </c>
      <c r="E288" s="151">
        <v>731383000</v>
      </c>
      <c r="F288" s="151">
        <f t="shared" ref="F288:F319" si="4">+D288-E288</f>
        <v>55480684</v>
      </c>
      <c r="G288" s="148" t="s">
        <v>818</v>
      </c>
      <c r="H288" s="28"/>
      <c r="I288" s="17"/>
      <c r="J288" s="17"/>
      <c r="K288" s="5"/>
      <c r="L288" s="5"/>
      <c r="AK288" s="3"/>
      <c r="AL288" s="2"/>
      <c r="AN288" s="3"/>
      <c r="AO288" s="3"/>
      <c r="AP288" s="3"/>
    </row>
    <row r="289" spans="1:641" ht="51">
      <c r="A289" s="149"/>
      <c r="B289" s="149">
        <v>212</v>
      </c>
      <c r="C289" s="150" t="s">
        <v>506</v>
      </c>
      <c r="D289" s="151">
        <v>44473042</v>
      </c>
      <c r="E289" s="151">
        <v>42237725</v>
      </c>
      <c r="F289" s="151">
        <f t="shared" si="4"/>
        <v>2235317</v>
      </c>
      <c r="G289" s="148" t="s">
        <v>818</v>
      </c>
      <c r="H289" s="28"/>
      <c r="I289" s="17"/>
      <c r="J289" s="17"/>
      <c r="K289" s="5"/>
      <c r="L289" s="5"/>
      <c r="AJ289" s="2"/>
      <c r="AK289" s="3"/>
      <c r="AL289" s="3"/>
      <c r="AM289" s="3"/>
      <c r="AN289" s="2"/>
      <c r="AP289" s="3"/>
      <c r="AY289" s="3"/>
    </row>
    <row r="290" spans="1:641" ht="51">
      <c r="A290" s="149"/>
      <c r="B290" s="149">
        <v>214</v>
      </c>
      <c r="C290" s="150" t="s">
        <v>507</v>
      </c>
      <c r="D290" s="151">
        <v>370602440</v>
      </c>
      <c r="E290" s="151">
        <v>347970237</v>
      </c>
      <c r="F290" s="151">
        <f t="shared" si="4"/>
        <v>22632203</v>
      </c>
      <c r="G290" s="148" t="s">
        <v>818</v>
      </c>
      <c r="H290" s="28"/>
      <c r="I290" s="17"/>
      <c r="J290" s="17"/>
      <c r="K290" s="5"/>
      <c r="L290" s="5"/>
      <c r="P290" s="4"/>
      <c r="AJ290" s="2"/>
      <c r="AK290" s="3"/>
      <c r="AL290" s="3"/>
      <c r="AM290" s="3"/>
      <c r="AN290" s="2"/>
      <c r="AO290" s="2"/>
      <c r="AP290" s="3"/>
      <c r="AY290" s="3"/>
    </row>
    <row r="291" spans="1:641" ht="51">
      <c r="A291" s="149"/>
      <c r="B291" s="149">
        <v>215</v>
      </c>
      <c r="C291" s="150" t="s">
        <v>508</v>
      </c>
      <c r="D291" s="151">
        <v>72060834</v>
      </c>
      <c r="E291" s="151">
        <v>71666809</v>
      </c>
      <c r="F291" s="151">
        <f t="shared" si="4"/>
        <v>394025</v>
      </c>
      <c r="G291" s="148" t="s">
        <v>818</v>
      </c>
      <c r="H291" s="28"/>
      <c r="I291" s="17"/>
      <c r="J291" s="17"/>
      <c r="K291" s="5"/>
      <c r="L291" s="5"/>
      <c r="AE291" s="4"/>
      <c r="AJ291" s="2"/>
      <c r="AK291" s="3"/>
      <c r="AL291" s="3"/>
      <c r="AM291" s="3"/>
      <c r="AN291" s="3"/>
      <c r="AO291" s="3"/>
      <c r="AQ291" s="3"/>
      <c r="AY291" s="3"/>
    </row>
    <row r="292" spans="1:641" ht="51">
      <c r="A292" s="149"/>
      <c r="B292" s="149">
        <v>221</v>
      </c>
      <c r="C292" s="150" t="s">
        <v>509</v>
      </c>
      <c r="D292" s="151">
        <v>85000000</v>
      </c>
      <c r="E292" s="151">
        <v>1070622</v>
      </c>
      <c r="F292" s="151">
        <f t="shared" si="4"/>
        <v>83929378</v>
      </c>
      <c r="G292" s="148" t="s">
        <v>818</v>
      </c>
      <c r="H292" s="28"/>
      <c r="I292" s="17"/>
      <c r="J292" s="17"/>
      <c r="K292" s="5"/>
      <c r="L292" s="5"/>
      <c r="AJ292" s="2"/>
      <c r="AK292" s="3"/>
      <c r="AL292" s="3"/>
      <c r="AM292" s="3"/>
      <c r="AN292" s="3"/>
      <c r="AO292" s="3"/>
      <c r="AQ292" s="3"/>
      <c r="AR292" s="3"/>
      <c r="AS292" s="3"/>
      <c r="AT292" s="3"/>
      <c r="AU292" s="3"/>
      <c r="AV292" s="3"/>
      <c r="AW292" s="3"/>
      <c r="AX292" s="3"/>
      <c r="AY292" s="3"/>
    </row>
    <row r="293" spans="1:641" ht="51">
      <c r="A293" s="149"/>
      <c r="B293" s="149">
        <v>222</v>
      </c>
      <c r="C293" s="150" t="s">
        <v>510</v>
      </c>
      <c r="D293" s="151">
        <v>286140010</v>
      </c>
      <c r="E293" s="151">
        <v>216655685</v>
      </c>
      <c r="F293" s="151">
        <f t="shared" si="4"/>
        <v>69484325</v>
      </c>
      <c r="G293" s="148" t="s">
        <v>818</v>
      </c>
      <c r="H293" s="28"/>
      <c r="I293" s="17"/>
      <c r="J293" s="17"/>
      <c r="K293" s="5"/>
      <c r="L293" s="5"/>
      <c r="Q293" s="4"/>
      <c r="R293" s="4"/>
      <c r="AJ293" s="2"/>
      <c r="AK293" s="3"/>
      <c r="AL293" s="3"/>
      <c r="AM293" s="3"/>
      <c r="AN293" s="3"/>
      <c r="AO293" s="3"/>
      <c r="AP293" s="3"/>
      <c r="AQ293" s="3"/>
      <c r="AR293" s="3"/>
      <c r="AS293" s="3"/>
      <c r="AT293" s="3"/>
      <c r="AU293" s="3"/>
      <c r="AV293" s="3"/>
      <c r="AW293" s="3"/>
      <c r="AX293" s="3"/>
      <c r="AY293" s="3"/>
    </row>
    <row r="294" spans="1:641" ht="51">
      <c r="A294" s="149"/>
      <c r="B294" s="149">
        <v>223</v>
      </c>
      <c r="C294" s="150" t="s">
        <v>511</v>
      </c>
      <c r="D294" s="151">
        <v>101500000</v>
      </c>
      <c r="E294" s="151">
        <v>70986838</v>
      </c>
      <c r="F294" s="151">
        <f t="shared" si="4"/>
        <v>30513162</v>
      </c>
      <c r="G294" s="148" t="s">
        <v>818</v>
      </c>
      <c r="H294" s="28"/>
      <c r="I294" s="17"/>
      <c r="J294" s="17"/>
      <c r="K294" s="5"/>
      <c r="L294" s="5"/>
      <c r="W294" s="4"/>
      <c r="AG294" s="1"/>
      <c r="AJ294" s="2"/>
      <c r="AK294" s="3"/>
      <c r="AL294" s="3"/>
      <c r="AM294" s="3"/>
      <c r="AN294" s="3"/>
      <c r="AO294" s="3"/>
      <c r="AP294" s="3"/>
      <c r="AQ294" s="3"/>
      <c r="AR294" s="3"/>
      <c r="AS294" s="3"/>
      <c r="AT294" s="3"/>
      <c r="AU294" s="3"/>
      <c r="AV294" s="3"/>
      <c r="AW294" s="3"/>
      <c r="AX294" s="3"/>
      <c r="AY294" s="3"/>
    </row>
    <row r="295" spans="1:641" ht="51">
      <c r="A295" s="149"/>
      <c r="B295" s="149">
        <v>231</v>
      </c>
      <c r="C295" s="150" t="s">
        <v>512</v>
      </c>
      <c r="D295" s="151">
        <v>1398221721</v>
      </c>
      <c r="E295" s="151">
        <v>1026918323</v>
      </c>
      <c r="F295" s="151">
        <f t="shared" si="4"/>
        <v>371303398</v>
      </c>
      <c r="G295" s="148" t="s">
        <v>818</v>
      </c>
      <c r="H295" s="28"/>
      <c r="I295" s="17"/>
      <c r="J295" s="17"/>
      <c r="K295" s="5"/>
      <c r="L295" s="5"/>
      <c r="S295" s="4"/>
      <c r="T295" s="4"/>
      <c r="U295" s="4"/>
      <c r="V295" s="4"/>
      <c r="AG295" s="1"/>
      <c r="AJ295" s="2"/>
      <c r="AL295" s="3"/>
      <c r="AM295" s="3"/>
      <c r="AN295" s="3"/>
      <c r="AO295" s="3"/>
      <c r="AP295" s="3"/>
      <c r="AQ295" s="3"/>
      <c r="AR295" s="3"/>
      <c r="AS295" s="3"/>
      <c r="AT295" s="3"/>
      <c r="AU295" s="3"/>
      <c r="AV295" s="3"/>
      <c r="AW295" s="3"/>
      <c r="AX295" s="3"/>
      <c r="AY295" s="3"/>
    </row>
    <row r="296" spans="1:641" ht="51">
      <c r="A296" s="149"/>
      <c r="B296" s="149">
        <v>232</v>
      </c>
      <c r="C296" s="150" t="s">
        <v>513</v>
      </c>
      <c r="D296" s="151">
        <v>4388237025</v>
      </c>
      <c r="E296" s="151">
        <v>3332312095</v>
      </c>
      <c r="F296" s="151">
        <f t="shared" si="4"/>
        <v>1055924930</v>
      </c>
      <c r="G296" s="148" t="s">
        <v>818</v>
      </c>
      <c r="H296" s="28"/>
      <c r="I296" s="17"/>
      <c r="J296" s="17"/>
      <c r="K296" s="5"/>
      <c r="L296" s="5"/>
      <c r="AF296" s="4"/>
      <c r="AL296" s="3"/>
      <c r="AM296" s="3"/>
      <c r="AN296" s="3"/>
      <c r="AO296" s="3"/>
      <c r="AP296" s="3"/>
      <c r="AQ296" s="3"/>
      <c r="AR296" s="3"/>
      <c r="AS296" s="3"/>
      <c r="AT296" s="3"/>
      <c r="AU296" s="3"/>
      <c r="AV296" s="3"/>
      <c r="AW296" s="3"/>
      <c r="AX296" s="3"/>
      <c r="AY296" s="3"/>
    </row>
    <row r="297" spans="1:641" ht="51">
      <c r="A297" s="149"/>
      <c r="B297" s="149">
        <v>242</v>
      </c>
      <c r="C297" s="150" t="s">
        <v>514</v>
      </c>
      <c r="D297" s="151">
        <v>1803266998</v>
      </c>
      <c r="E297" s="151">
        <v>1295453819</v>
      </c>
      <c r="F297" s="151">
        <f t="shared" si="4"/>
        <v>507813179</v>
      </c>
      <c r="G297" s="148" t="s">
        <v>818</v>
      </c>
      <c r="H297" s="28"/>
      <c r="I297" s="17"/>
      <c r="J297" s="17"/>
      <c r="K297" s="5"/>
      <c r="L297" s="5"/>
      <c r="AL297" s="3"/>
      <c r="AM297" s="3"/>
      <c r="AN297" s="3"/>
      <c r="AO297" s="3"/>
      <c r="AP297" s="3"/>
      <c r="AQ297" s="3"/>
      <c r="AR297" s="3"/>
      <c r="AS297" s="3"/>
      <c r="AT297" s="3"/>
      <c r="AU297" s="3"/>
      <c r="AV297" s="3"/>
      <c r="AW297" s="3"/>
      <c r="AX297" s="3"/>
      <c r="AY297" s="3"/>
      <c r="AZ297" s="3"/>
      <c r="BA297" s="3"/>
    </row>
    <row r="298" spans="1:641" ht="51">
      <c r="A298" s="149"/>
      <c r="B298" s="149">
        <v>243</v>
      </c>
      <c r="C298" s="150" t="s">
        <v>515</v>
      </c>
      <c r="D298" s="151">
        <v>205103900</v>
      </c>
      <c r="E298" s="151">
        <v>100939169</v>
      </c>
      <c r="F298" s="151">
        <f t="shared" si="4"/>
        <v>104164731</v>
      </c>
      <c r="G298" s="148" t="s">
        <v>818</v>
      </c>
      <c r="H298" s="28"/>
      <c r="I298" s="17"/>
      <c r="J298" s="17"/>
      <c r="K298" s="5"/>
      <c r="L298" s="5"/>
      <c r="P298" s="4"/>
      <c r="AL298" s="3"/>
      <c r="AM298" s="3"/>
      <c r="AN298" s="3"/>
      <c r="AO298" s="3"/>
      <c r="AP298" s="3"/>
      <c r="AQ298" s="3"/>
      <c r="AR298" s="3"/>
      <c r="AS298" s="3"/>
      <c r="AT298" s="3"/>
      <c r="AU298" s="3"/>
      <c r="AV298" s="3"/>
      <c r="AW298" s="3"/>
      <c r="AX298" s="3"/>
      <c r="AY298" s="3"/>
      <c r="AZ298" s="3"/>
      <c r="BA298" s="3"/>
      <c r="BN298" s="3"/>
      <c r="BO298" s="3"/>
      <c r="BP298" s="3"/>
      <c r="BQ298" s="3"/>
      <c r="BR298" s="3"/>
      <c r="BS298" s="3"/>
    </row>
    <row r="299" spans="1:641" ht="51">
      <c r="A299" s="149"/>
      <c r="B299" s="149">
        <v>244</v>
      </c>
      <c r="C299" s="150" t="s">
        <v>516</v>
      </c>
      <c r="D299" s="151">
        <v>448040000</v>
      </c>
      <c r="E299" s="151">
        <v>325350345</v>
      </c>
      <c r="F299" s="151">
        <f t="shared" si="4"/>
        <v>122689655</v>
      </c>
      <c r="G299" s="148" t="s">
        <v>818</v>
      </c>
      <c r="H299" s="28"/>
      <c r="I299" s="17"/>
      <c r="J299" s="17"/>
      <c r="K299" s="5"/>
      <c r="L299" s="5"/>
      <c r="AN299" s="3"/>
      <c r="AO299" s="3"/>
      <c r="AP299" s="3"/>
      <c r="AQ299" s="3"/>
      <c r="AR299" s="3"/>
      <c r="AS299" s="3"/>
      <c r="AT299" s="3"/>
      <c r="AU299" s="3"/>
      <c r="AV299" s="3"/>
      <c r="AW299" s="3"/>
      <c r="AX299" s="3"/>
      <c r="AZ299" s="3"/>
      <c r="BA299" s="3"/>
      <c r="BN299" s="3"/>
      <c r="BO299" s="3"/>
      <c r="BP299" s="3"/>
      <c r="BQ299" s="3"/>
      <c r="BR299" s="3"/>
      <c r="BS299" s="3"/>
    </row>
    <row r="300" spans="1:641" ht="51">
      <c r="A300" s="149"/>
      <c r="B300" s="149">
        <v>245</v>
      </c>
      <c r="C300" s="150" t="s">
        <v>517</v>
      </c>
      <c r="D300" s="151">
        <v>1027056664</v>
      </c>
      <c r="E300" s="151">
        <v>752661154</v>
      </c>
      <c r="F300" s="151">
        <f t="shared" si="4"/>
        <v>274395510</v>
      </c>
      <c r="G300" s="148" t="s">
        <v>818</v>
      </c>
      <c r="H300" s="28"/>
      <c r="I300" s="17"/>
      <c r="J300" s="17"/>
      <c r="K300" s="5"/>
      <c r="L300" s="5"/>
      <c r="AE300" s="4"/>
      <c r="AM300" s="2"/>
      <c r="AN300" s="3"/>
      <c r="AO300" s="3"/>
      <c r="AP300" s="3"/>
      <c r="AQ300" s="3"/>
      <c r="AR300" s="3"/>
      <c r="AS300" s="3"/>
      <c r="AT300" s="3"/>
      <c r="AU300" s="3"/>
      <c r="AV300" s="3"/>
      <c r="AW300" s="3"/>
      <c r="AX300" s="3"/>
      <c r="AZ300" s="3"/>
      <c r="BA300" s="3"/>
      <c r="BB300" s="3"/>
      <c r="BC300" s="3"/>
      <c r="BD300" s="3"/>
      <c r="BE300" s="3"/>
      <c r="BF300" s="3"/>
      <c r="BG300" s="3"/>
      <c r="BH300" s="3"/>
      <c r="BI300" s="3"/>
      <c r="BJ300" s="3"/>
      <c r="BK300" s="3"/>
      <c r="BL300" s="3"/>
      <c r="BM300" s="3"/>
      <c r="BN300" s="3"/>
      <c r="BO300" s="3"/>
      <c r="BP300" s="3"/>
      <c r="BQ300" s="3"/>
      <c r="BR300" s="3"/>
      <c r="BS300" s="3"/>
    </row>
    <row r="301" spans="1:641" ht="51">
      <c r="A301" s="149"/>
      <c r="B301" s="149">
        <v>246</v>
      </c>
      <c r="C301" s="150" t="s">
        <v>518</v>
      </c>
      <c r="D301" s="151">
        <v>8294016</v>
      </c>
      <c r="E301" s="151">
        <v>0</v>
      </c>
      <c r="F301" s="151">
        <f t="shared" si="4"/>
        <v>8294016</v>
      </c>
      <c r="G301" s="148" t="s">
        <v>818</v>
      </c>
      <c r="H301" s="28"/>
      <c r="I301" s="17"/>
      <c r="J301" s="17"/>
      <c r="K301" s="5"/>
      <c r="L301" s="5"/>
      <c r="Q301" s="4"/>
      <c r="R301" s="4"/>
      <c r="AM301" s="2"/>
      <c r="AN301" s="3"/>
      <c r="AO301" s="3"/>
      <c r="AP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row>
    <row r="302" spans="1:641" ht="51">
      <c r="A302" s="149"/>
      <c r="B302" s="149">
        <v>248</v>
      </c>
      <c r="C302" s="150" t="s">
        <v>519</v>
      </c>
      <c r="D302" s="151">
        <v>99856000</v>
      </c>
      <c r="E302" s="151">
        <v>92925000</v>
      </c>
      <c r="F302" s="151">
        <f t="shared" si="4"/>
        <v>6931000</v>
      </c>
      <c r="G302" s="148" t="s">
        <v>818</v>
      </c>
      <c r="H302" s="28"/>
      <c r="I302" s="17"/>
      <c r="J302" s="17"/>
      <c r="K302" s="5"/>
      <c r="L302" s="5"/>
      <c r="AM302" s="2"/>
      <c r="AN302" s="3"/>
      <c r="AO302" s="3"/>
      <c r="AP302" s="3"/>
      <c r="AY302" s="3"/>
      <c r="AZ302" s="3"/>
      <c r="BA302" s="3"/>
      <c r="BB302" s="3"/>
      <c r="BC302" s="3"/>
      <c r="BD302" s="3"/>
      <c r="BE302" s="3"/>
      <c r="BF302" s="3"/>
      <c r="BG302" s="3"/>
      <c r="BH302" s="3"/>
      <c r="BI302" s="3"/>
      <c r="BJ302" s="3"/>
      <c r="BK302" s="3"/>
      <c r="BL302" s="3"/>
      <c r="BM302" s="3"/>
      <c r="BN302" s="3"/>
      <c r="BO302" s="3"/>
      <c r="BP302" s="3"/>
      <c r="BQ302" s="3"/>
      <c r="BR302" s="3"/>
      <c r="BS302" s="3"/>
    </row>
    <row r="303" spans="1:641" ht="51">
      <c r="A303" s="149"/>
      <c r="B303" s="149">
        <v>251</v>
      </c>
      <c r="C303" s="150" t="s">
        <v>520</v>
      </c>
      <c r="D303" s="151">
        <v>137000000</v>
      </c>
      <c r="E303" s="151">
        <v>87400000</v>
      </c>
      <c r="F303" s="151">
        <f t="shared" si="4"/>
        <v>49600000</v>
      </c>
      <c r="G303" s="148" t="s">
        <v>818</v>
      </c>
      <c r="H303" s="28"/>
      <c r="I303" s="17"/>
      <c r="J303" s="17"/>
      <c r="K303" s="5"/>
      <c r="L303" s="5"/>
      <c r="W303" s="4"/>
      <c r="Y303" s="4"/>
      <c r="AM303" s="2"/>
      <c r="AP303" s="3"/>
      <c r="AQ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c r="CW303" s="3"/>
      <c r="CX303" s="3"/>
      <c r="CY303" s="3"/>
      <c r="CZ303" s="3"/>
      <c r="DA303" s="3"/>
      <c r="DB303" s="3"/>
      <c r="DC303" s="3"/>
      <c r="DD303" s="3"/>
      <c r="DE303" s="3"/>
      <c r="DF303" s="3"/>
      <c r="DG303" s="3"/>
      <c r="DH303" s="3"/>
      <c r="DI303" s="3"/>
      <c r="DJ303" s="3"/>
      <c r="DK303" s="3"/>
      <c r="DL303" s="3"/>
      <c r="DM303" s="3"/>
      <c r="DN303" s="3"/>
      <c r="DO303" s="3"/>
      <c r="DP303" s="3"/>
      <c r="DQ303" s="3"/>
      <c r="DR303" s="3"/>
      <c r="DS303" s="3"/>
      <c r="DT303" s="3"/>
      <c r="DU303" s="3"/>
      <c r="DV303" s="3"/>
      <c r="DW303" s="3"/>
      <c r="DX303" s="3"/>
      <c r="DY303" s="3"/>
      <c r="DZ303" s="3"/>
      <c r="EA303" s="3"/>
      <c r="EB303" s="3"/>
      <c r="EC303" s="3"/>
      <c r="ED303" s="3"/>
      <c r="EE303" s="3"/>
      <c r="EF303" s="3"/>
      <c r="EG303" s="3"/>
      <c r="EH303" s="3"/>
      <c r="EI303" s="3"/>
      <c r="EJ303" s="3"/>
      <c r="EK303" s="3"/>
      <c r="EL303" s="3"/>
      <c r="EM303" s="3"/>
      <c r="EN303" s="3"/>
      <c r="EO303" s="3"/>
      <c r="EP303" s="3"/>
      <c r="EQ303" s="3"/>
      <c r="ER303" s="3"/>
      <c r="ES303" s="3"/>
      <c r="ET303" s="3"/>
      <c r="EU303" s="3"/>
      <c r="EV303" s="3"/>
      <c r="EW303" s="3"/>
      <c r="EX303" s="3"/>
      <c r="EY303" s="3"/>
      <c r="EZ303" s="3"/>
      <c r="FA303" s="3"/>
      <c r="FB303" s="3"/>
      <c r="FC303" s="3"/>
      <c r="FD303" s="3"/>
      <c r="FE303" s="3"/>
      <c r="FF303" s="3"/>
      <c r="FG303" s="3"/>
      <c r="FH303" s="3"/>
      <c r="FI303" s="3"/>
      <c r="FJ303" s="3"/>
      <c r="FK303" s="3"/>
      <c r="FL303" s="3"/>
      <c r="FM303" s="3"/>
      <c r="FN303" s="3"/>
      <c r="FO303" s="3"/>
      <c r="FP303" s="3"/>
      <c r="FQ303" s="3"/>
      <c r="FR303" s="3"/>
      <c r="FS303" s="3"/>
      <c r="FT303" s="3"/>
      <c r="FU303" s="3"/>
      <c r="FV303" s="3"/>
      <c r="FW303" s="3"/>
      <c r="FX303" s="3"/>
      <c r="FY303" s="3"/>
      <c r="FZ303" s="3"/>
      <c r="GA303" s="3"/>
      <c r="GB303" s="3"/>
      <c r="GC303" s="3"/>
      <c r="GD303" s="3"/>
      <c r="GE303" s="3"/>
      <c r="GF303" s="3"/>
      <c r="GG303" s="3"/>
      <c r="GH303" s="3"/>
      <c r="GI303" s="3"/>
      <c r="GJ303" s="3"/>
      <c r="GK303" s="3"/>
      <c r="GL303" s="3"/>
      <c r="GM303" s="3"/>
      <c r="GN303" s="3"/>
      <c r="GO303" s="3"/>
      <c r="GP303" s="3"/>
      <c r="GQ303" s="3"/>
      <c r="GR303" s="3"/>
      <c r="GS303" s="3"/>
      <c r="GT303" s="3"/>
      <c r="GU303" s="3"/>
      <c r="GV303" s="3"/>
      <c r="GW303" s="3"/>
      <c r="GX303" s="3"/>
      <c r="GY303" s="3"/>
      <c r="GZ303" s="3"/>
      <c r="HA303" s="3"/>
      <c r="HB303" s="3"/>
      <c r="HC303" s="3"/>
      <c r="HD303" s="3"/>
      <c r="HE303" s="3"/>
      <c r="HF303" s="3"/>
      <c r="HG303" s="3"/>
      <c r="HH303" s="3"/>
      <c r="HI303" s="3"/>
      <c r="HJ303" s="3"/>
      <c r="HK303" s="3"/>
      <c r="HL303" s="3"/>
      <c r="HM303" s="3"/>
      <c r="HN303" s="3"/>
      <c r="HO303" s="3"/>
      <c r="HP303" s="3"/>
      <c r="HQ303" s="3"/>
      <c r="HR303" s="3"/>
      <c r="HS303" s="3"/>
      <c r="HT303" s="3"/>
      <c r="HU303" s="3"/>
      <c r="HV303" s="3"/>
      <c r="HW303" s="3"/>
      <c r="HX303" s="3"/>
      <c r="HY303" s="3"/>
      <c r="HZ303" s="3"/>
      <c r="IA303" s="3"/>
      <c r="IB303" s="3"/>
      <c r="IC303" s="3"/>
      <c r="ID303" s="3"/>
      <c r="IE303" s="3"/>
      <c r="IF303" s="3"/>
      <c r="IG303" s="3"/>
      <c r="IH303" s="3"/>
      <c r="II303" s="3"/>
      <c r="IJ303" s="3"/>
      <c r="IK303" s="3"/>
      <c r="IL303" s="3"/>
      <c r="IM303" s="3"/>
      <c r="IN303" s="3"/>
      <c r="IO303" s="3"/>
      <c r="IP303" s="3"/>
      <c r="IQ303" s="3"/>
      <c r="IR303" s="3"/>
      <c r="IS303" s="3"/>
      <c r="IT303" s="3"/>
      <c r="IU303" s="3"/>
      <c r="IV303" s="3"/>
      <c r="IW303" s="3"/>
      <c r="IX303" s="3"/>
      <c r="IY303" s="3"/>
      <c r="IZ303" s="3"/>
      <c r="JA303" s="3"/>
      <c r="JB303" s="3"/>
      <c r="JC303" s="3"/>
      <c r="JD303" s="3"/>
      <c r="JE303" s="3"/>
      <c r="JF303" s="3"/>
      <c r="JG303" s="3"/>
      <c r="JH303" s="3"/>
      <c r="JI303" s="3"/>
      <c r="JJ303" s="3"/>
      <c r="JK303" s="3"/>
      <c r="JL303" s="3"/>
      <c r="JM303" s="3"/>
      <c r="JN303" s="3"/>
      <c r="JO303" s="3"/>
      <c r="JP303" s="3"/>
      <c r="JQ303" s="3"/>
      <c r="JR303" s="3"/>
      <c r="JS303" s="3"/>
      <c r="JT303" s="3"/>
      <c r="JU303" s="3"/>
      <c r="JV303" s="3"/>
      <c r="JW303" s="3"/>
      <c r="JX303" s="3"/>
      <c r="JY303" s="3"/>
      <c r="JZ303" s="3"/>
      <c r="KA303" s="3"/>
      <c r="KB303" s="3"/>
      <c r="KC303" s="3"/>
      <c r="KD303" s="3"/>
      <c r="KE303" s="3"/>
      <c r="KF303" s="3"/>
      <c r="KG303" s="3"/>
      <c r="KH303" s="3"/>
      <c r="KI303" s="3"/>
      <c r="KJ303" s="3"/>
      <c r="KK303" s="3"/>
      <c r="KL303" s="3"/>
      <c r="KM303" s="3"/>
      <c r="KN303" s="3"/>
      <c r="KO303" s="3"/>
      <c r="KP303" s="3"/>
      <c r="KQ303" s="3"/>
      <c r="KR303" s="3"/>
      <c r="KS303" s="3"/>
      <c r="KT303" s="3"/>
      <c r="KU303" s="3"/>
      <c r="KV303" s="3"/>
      <c r="KW303" s="3"/>
      <c r="KX303" s="3"/>
      <c r="KY303" s="3"/>
      <c r="KZ303" s="3"/>
      <c r="LA303" s="3"/>
      <c r="LB303" s="3"/>
      <c r="LC303" s="3"/>
      <c r="LD303" s="3"/>
      <c r="LE303" s="3"/>
      <c r="LF303" s="3"/>
      <c r="LG303" s="3"/>
      <c r="LH303" s="3"/>
      <c r="LI303" s="3"/>
      <c r="LJ303" s="3"/>
      <c r="LK303" s="3"/>
      <c r="LL303" s="3"/>
      <c r="LM303" s="3"/>
      <c r="LN303" s="3"/>
      <c r="LO303" s="3"/>
      <c r="LP303" s="3"/>
      <c r="LQ303" s="3"/>
      <c r="LR303" s="3"/>
      <c r="LS303" s="3"/>
      <c r="LT303" s="3"/>
      <c r="LU303" s="3"/>
      <c r="LV303" s="3"/>
      <c r="LW303" s="3"/>
      <c r="LX303" s="3"/>
      <c r="LY303" s="3"/>
      <c r="LZ303" s="3"/>
      <c r="MA303" s="3"/>
      <c r="MB303" s="3"/>
      <c r="MC303" s="3"/>
      <c r="MD303" s="3"/>
      <c r="ME303" s="3"/>
      <c r="MF303" s="3"/>
      <c r="MG303" s="3"/>
      <c r="MH303" s="3"/>
      <c r="MI303" s="3"/>
      <c r="MJ303" s="3"/>
      <c r="MK303" s="3"/>
      <c r="ML303" s="3"/>
      <c r="MM303" s="3"/>
      <c r="MN303" s="3"/>
      <c r="MO303" s="3"/>
      <c r="MP303" s="3"/>
      <c r="MQ303" s="3"/>
      <c r="MR303" s="3"/>
      <c r="MS303" s="3"/>
      <c r="MT303" s="3"/>
      <c r="MU303" s="3"/>
      <c r="MV303" s="3"/>
      <c r="MW303" s="3"/>
      <c r="MX303" s="3"/>
      <c r="MY303" s="3"/>
      <c r="MZ303" s="3"/>
      <c r="NA303" s="3"/>
      <c r="NB303" s="3"/>
      <c r="NC303" s="3"/>
      <c r="ND303" s="3"/>
      <c r="NE303" s="3"/>
      <c r="NF303" s="3"/>
      <c r="NG303" s="3"/>
      <c r="NH303" s="3"/>
      <c r="NI303" s="3"/>
      <c r="NJ303" s="3"/>
      <c r="NK303" s="3"/>
      <c r="NL303" s="3"/>
      <c r="NM303" s="3"/>
      <c r="NN303" s="3"/>
      <c r="NO303" s="3"/>
      <c r="NP303" s="3"/>
      <c r="NQ303" s="3"/>
      <c r="NR303" s="3"/>
      <c r="NS303" s="3"/>
      <c r="NT303" s="3"/>
      <c r="NU303" s="3"/>
      <c r="NV303" s="3"/>
      <c r="NW303" s="3"/>
      <c r="NX303" s="3"/>
      <c r="NY303" s="3"/>
      <c r="NZ303" s="3"/>
      <c r="OA303" s="3"/>
      <c r="OB303" s="3"/>
      <c r="OC303" s="3"/>
      <c r="OD303" s="3"/>
      <c r="OE303" s="3"/>
      <c r="OF303" s="3"/>
      <c r="OG303" s="3"/>
      <c r="OH303" s="3"/>
      <c r="OI303" s="3"/>
      <c r="OJ303" s="3"/>
      <c r="OK303" s="3"/>
      <c r="OL303" s="3"/>
      <c r="OM303" s="3"/>
      <c r="ON303" s="3"/>
      <c r="OO303" s="3"/>
      <c r="OP303" s="3"/>
      <c r="OQ303" s="3"/>
      <c r="OR303" s="3"/>
      <c r="OS303" s="3"/>
      <c r="OT303" s="3"/>
      <c r="OU303" s="3"/>
      <c r="OV303" s="3"/>
      <c r="OW303" s="3"/>
      <c r="OX303" s="3"/>
      <c r="OY303" s="3"/>
      <c r="OZ303" s="3"/>
      <c r="PA303" s="3"/>
      <c r="PB303" s="3"/>
      <c r="PC303" s="3"/>
      <c r="PD303" s="3"/>
      <c r="PE303" s="3"/>
      <c r="PF303" s="3"/>
      <c r="PG303" s="3"/>
      <c r="PH303" s="3"/>
      <c r="PI303" s="3"/>
      <c r="PJ303" s="3"/>
      <c r="PK303" s="3"/>
      <c r="PL303" s="3"/>
      <c r="PM303" s="3"/>
      <c r="PN303" s="3"/>
      <c r="PO303" s="3"/>
      <c r="PP303" s="3"/>
      <c r="PQ303" s="3"/>
      <c r="PR303" s="3"/>
      <c r="PS303" s="3"/>
      <c r="PT303" s="3"/>
      <c r="PU303" s="3"/>
      <c r="PV303" s="3"/>
      <c r="PW303" s="3"/>
      <c r="PX303" s="3"/>
      <c r="PY303" s="3"/>
      <c r="PZ303" s="3"/>
      <c r="QA303" s="3"/>
      <c r="QB303" s="3"/>
      <c r="QC303" s="3"/>
      <c r="QD303" s="3"/>
      <c r="QE303" s="3"/>
      <c r="QF303" s="3"/>
      <c r="QG303" s="3"/>
      <c r="QH303" s="3"/>
      <c r="QI303" s="3"/>
      <c r="QJ303" s="3"/>
      <c r="QK303" s="3"/>
      <c r="QL303" s="3"/>
      <c r="QM303" s="3"/>
      <c r="QN303" s="3"/>
      <c r="QO303" s="3"/>
      <c r="QP303" s="3"/>
      <c r="QQ303" s="3"/>
      <c r="QR303" s="3"/>
      <c r="QS303" s="3"/>
      <c r="QT303" s="3"/>
      <c r="QU303" s="3"/>
      <c r="QV303" s="3"/>
      <c r="QW303" s="3"/>
      <c r="QX303" s="3"/>
      <c r="QY303" s="3"/>
      <c r="QZ303" s="3"/>
      <c r="RA303" s="3"/>
      <c r="RB303" s="3"/>
      <c r="RC303" s="3"/>
      <c r="RD303" s="3"/>
      <c r="RE303" s="3"/>
      <c r="RF303" s="3"/>
      <c r="RG303" s="3"/>
      <c r="RH303" s="3"/>
      <c r="RI303" s="3"/>
      <c r="RJ303" s="3"/>
      <c r="RK303" s="3"/>
      <c r="RL303" s="3"/>
      <c r="RM303" s="3"/>
      <c r="RN303" s="3"/>
      <c r="RO303" s="3"/>
      <c r="RP303" s="3"/>
      <c r="RQ303" s="3"/>
      <c r="RR303" s="3"/>
      <c r="RS303" s="3"/>
      <c r="RT303" s="3"/>
      <c r="RU303" s="3"/>
      <c r="RV303" s="3"/>
      <c r="RW303" s="3"/>
      <c r="RX303" s="3"/>
      <c r="RY303" s="3"/>
      <c r="RZ303" s="3"/>
      <c r="SA303" s="3"/>
      <c r="SB303" s="3"/>
      <c r="SC303" s="3"/>
      <c r="SD303" s="3"/>
      <c r="SE303" s="3"/>
      <c r="SF303" s="3"/>
      <c r="SG303" s="3"/>
      <c r="SH303" s="3"/>
      <c r="SI303" s="3"/>
      <c r="SJ303" s="3"/>
      <c r="SK303" s="3"/>
      <c r="SL303" s="3"/>
      <c r="SM303" s="3"/>
      <c r="SN303" s="3"/>
      <c r="SO303" s="3"/>
      <c r="SP303" s="3"/>
      <c r="SQ303" s="3"/>
      <c r="SR303" s="3"/>
      <c r="SS303" s="3"/>
      <c r="ST303" s="3"/>
      <c r="SU303" s="3"/>
      <c r="SV303" s="3"/>
      <c r="SW303" s="3"/>
      <c r="SX303" s="3"/>
      <c r="SY303" s="3"/>
      <c r="SZ303" s="3"/>
      <c r="TA303" s="3"/>
      <c r="TB303" s="3"/>
      <c r="TC303" s="3"/>
      <c r="TD303" s="3"/>
      <c r="TE303" s="3"/>
      <c r="TF303" s="3"/>
      <c r="TG303" s="3"/>
      <c r="TH303" s="3"/>
      <c r="TI303" s="3"/>
      <c r="TJ303" s="3"/>
      <c r="TK303" s="3"/>
      <c r="TL303" s="3"/>
      <c r="TM303" s="3"/>
      <c r="TN303" s="3"/>
      <c r="TO303" s="3"/>
      <c r="TP303" s="3"/>
      <c r="TQ303" s="3"/>
      <c r="TR303" s="3"/>
      <c r="TS303" s="3"/>
      <c r="TT303" s="3"/>
      <c r="TU303" s="3"/>
      <c r="TV303" s="3"/>
      <c r="TW303" s="3"/>
      <c r="TX303" s="3"/>
      <c r="TY303" s="3"/>
      <c r="TZ303" s="3"/>
      <c r="UA303" s="3"/>
      <c r="UB303" s="3"/>
      <c r="UC303" s="3"/>
      <c r="UD303" s="3"/>
      <c r="UE303" s="3"/>
      <c r="UF303" s="3"/>
      <c r="UG303" s="3"/>
      <c r="UH303" s="3"/>
      <c r="UI303" s="3"/>
      <c r="UJ303" s="3"/>
      <c r="UK303" s="3"/>
      <c r="UL303" s="3"/>
      <c r="UM303" s="3"/>
      <c r="UN303" s="3"/>
      <c r="UO303" s="3"/>
      <c r="UP303" s="3"/>
      <c r="UQ303" s="3"/>
      <c r="UR303" s="3"/>
      <c r="US303" s="3"/>
      <c r="UT303" s="3"/>
      <c r="UU303" s="3"/>
      <c r="UV303" s="3"/>
      <c r="UW303" s="3"/>
      <c r="UX303" s="3"/>
      <c r="UY303" s="3"/>
      <c r="UZ303" s="3"/>
      <c r="VA303" s="3"/>
      <c r="VB303" s="3"/>
      <c r="VC303" s="3"/>
      <c r="VD303" s="3"/>
      <c r="VE303" s="3"/>
      <c r="VF303" s="3"/>
      <c r="VG303" s="3"/>
      <c r="VH303" s="3"/>
      <c r="VI303" s="3"/>
      <c r="VJ303" s="3"/>
      <c r="VK303" s="3"/>
      <c r="VL303" s="3"/>
      <c r="VM303" s="3"/>
      <c r="VN303" s="3"/>
      <c r="VO303" s="3"/>
      <c r="VP303" s="3"/>
      <c r="VQ303" s="3"/>
      <c r="VR303" s="3"/>
      <c r="VS303" s="3"/>
      <c r="VT303" s="3"/>
      <c r="VU303" s="3"/>
      <c r="VV303" s="3"/>
      <c r="VW303" s="3"/>
      <c r="VX303" s="3"/>
      <c r="VY303" s="3"/>
      <c r="VZ303" s="3"/>
      <c r="WA303" s="3"/>
      <c r="WB303" s="3"/>
      <c r="WC303" s="3"/>
      <c r="WD303" s="3"/>
      <c r="WE303" s="3"/>
      <c r="WF303" s="3"/>
      <c r="WG303" s="3"/>
      <c r="WH303" s="3"/>
      <c r="WI303" s="3"/>
      <c r="WJ303" s="3"/>
      <c r="WK303" s="3"/>
      <c r="WL303" s="3"/>
      <c r="WM303" s="3"/>
      <c r="WN303" s="3"/>
      <c r="WO303" s="3"/>
      <c r="WP303" s="3"/>
      <c r="WQ303" s="3"/>
      <c r="WR303" s="3"/>
      <c r="WS303" s="3"/>
      <c r="WT303" s="3"/>
      <c r="WU303" s="3"/>
      <c r="WV303" s="3"/>
      <c r="WW303" s="3"/>
      <c r="WX303" s="3"/>
      <c r="WY303" s="3"/>
      <c r="WZ303" s="3"/>
      <c r="XA303" s="3"/>
      <c r="XB303" s="3"/>
      <c r="XC303" s="3"/>
      <c r="XD303" s="3"/>
      <c r="XE303" s="3"/>
      <c r="XF303" s="3"/>
      <c r="XG303" s="3"/>
      <c r="XH303" s="3"/>
      <c r="XI303" s="3"/>
      <c r="XJ303" s="3"/>
      <c r="XK303" s="3"/>
      <c r="XL303" s="3"/>
      <c r="XM303" s="3"/>
      <c r="XN303" s="3"/>
      <c r="XO303" s="3"/>
      <c r="XP303" s="3"/>
      <c r="XQ303" s="3"/>
    </row>
    <row r="304" spans="1:641" ht="90" customHeight="1">
      <c r="A304" s="149"/>
      <c r="B304" s="149">
        <v>252</v>
      </c>
      <c r="C304" s="150" t="s">
        <v>521</v>
      </c>
      <c r="D304" s="151">
        <v>31920000</v>
      </c>
      <c r="E304" s="151">
        <v>8792000</v>
      </c>
      <c r="F304" s="151">
        <f t="shared" si="4"/>
        <v>23128000</v>
      </c>
      <c r="G304" s="148" t="s">
        <v>818</v>
      </c>
      <c r="H304" s="28"/>
      <c r="I304" s="17"/>
      <c r="J304" s="17"/>
      <c r="K304" s="5"/>
      <c r="L304" s="5"/>
      <c r="S304" s="4"/>
      <c r="T304" s="4"/>
      <c r="U304" s="4"/>
      <c r="V304" s="4"/>
      <c r="Z304" s="4"/>
      <c r="AM304" s="2"/>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c r="CW304" s="3"/>
      <c r="CX304" s="3"/>
      <c r="CY304" s="3"/>
      <c r="CZ304" s="3"/>
      <c r="DA304" s="3"/>
      <c r="DB304" s="3"/>
      <c r="DC304" s="3"/>
      <c r="DD304" s="3"/>
      <c r="DE304" s="3"/>
      <c r="DF304" s="3"/>
      <c r="DG304" s="3"/>
      <c r="DH304" s="3"/>
      <c r="DI304" s="3"/>
      <c r="DJ304" s="3"/>
      <c r="DK304" s="3"/>
      <c r="DL304" s="3"/>
      <c r="DM304" s="3"/>
      <c r="DN304" s="3"/>
      <c r="DO304" s="3"/>
      <c r="DP304" s="3"/>
      <c r="DQ304" s="3"/>
      <c r="DR304" s="3"/>
      <c r="DS304" s="3"/>
      <c r="DT304" s="3"/>
      <c r="DU304" s="3"/>
      <c r="DV304" s="3"/>
      <c r="DW304" s="3"/>
      <c r="DX304" s="3"/>
      <c r="DY304" s="3"/>
      <c r="DZ304" s="3"/>
      <c r="EA304" s="3"/>
      <c r="EB304" s="3"/>
      <c r="EC304" s="3"/>
      <c r="ED304" s="3"/>
      <c r="EE304" s="3"/>
      <c r="EF304" s="3"/>
      <c r="EG304" s="3"/>
      <c r="EH304" s="3"/>
      <c r="EI304" s="3"/>
      <c r="EJ304" s="3"/>
      <c r="EK304" s="3"/>
      <c r="EL304" s="3"/>
      <c r="EM304" s="3"/>
      <c r="EN304" s="3"/>
      <c r="EO304" s="3"/>
      <c r="EP304" s="3"/>
      <c r="EQ304" s="3"/>
      <c r="ER304" s="3"/>
      <c r="ES304" s="3"/>
      <c r="ET304" s="3"/>
      <c r="EU304" s="3"/>
      <c r="EV304" s="3"/>
      <c r="EW304" s="3"/>
      <c r="EX304" s="3"/>
      <c r="EY304" s="3"/>
      <c r="EZ304" s="3"/>
      <c r="FA304" s="3"/>
      <c r="FB304" s="3"/>
      <c r="FC304" s="3"/>
      <c r="FD304" s="3"/>
      <c r="FE304" s="3"/>
      <c r="FF304" s="3"/>
      <c r="FG304" s="3"/>
      <c r="FH304" s="3"/>
      <c r="FI304" s="3"/>
      <c r="FJ304" s="3"/>
      <c r="FK304" s="3"/>
      <c r="FL304" s="3"/>
      <c r="FM304" s="3"/>
      <c r="FN304" s="3"/>
      <c r="FO304" s="3"/>
      <c r="FP304" s="3"/>
      <c r="FQ304" s="3"/>
      <c r="FR304" s="3"/>
      <c r="FS304" s="3"/>
      <c r="FT304" s="3"/>
      <c r="FU304" s="3"/>
      <c r="FV304" s="3"/>
      <c r="FW304" s="3"/>
      <c r="FX304" s="3"/>
      <c r="FY304" s="3"/>
      <c r="FZ304" s="3"/>
      <c r="GA304" s="3"/>
      <c r="GB304" s="3"/>
      <c r="GC304" s="3"/>
      <c r="GD304" s="3"/>
      <c r="GE304" s="3"/>
      <c r="GF304" s="3"/>
      <c r="GG304" s="3"/>
      <c r="GH304" s="3"/>
      <c r="GI304" s="3"/>
      <c r="GJ304" s="3"/>
      <c r="GK304" s="3"/>
      <c r="GL304" s="3"/>
      <c r="GM304" s="3"/>
      <c r="GN304" s="3"/>
      <c r="GO304" s="3"/>
      <c r="GP304" s="3"/>
      <c r="GQ304" s="3"/>
      <c r="GR304" s="3"/>
      <c r="GS304" s="3"/>
      <c r="GT304" s="3"/>
      <c r="GU304" s="3"/>
      <c r="GV304" s="3"/>
      <c r="GW304" s="3"/>
      <c r="GX304" s="3"/>
      <c r="GY304" s="3"/>
      <c r="GZ304" s="3"/>
      <c r="HA304" s="3"/>
      <c r="HB304" s="3"/>
      <c r="HC304" s="3"/>
      <c r="HD304" s="3"/>
      <c r="HE304" s="3"/>
      <c r="HF304" s="3"/>
      <c r="HG304" s="3"/>
      <c r="HH304" s="3"/>
      <c r="HI304" s="3"/>
      <c r="HJ304" s="3"/>
      <c r="HK304" s="3"/>
      <c r="HL304" s="3"/>
      <c r="HM304" s="3"/>
      <c r="HN304" s="3"/>
      <c r="HO304" s="3"/>
      <c r="HP304" s="3"/>
      <c r="HQ304" s="3"/>
      <c r="HR304" s="3"/>
      <c r="HS304" s="3"/>
      <c r="HT304" s="3"/>
      <c r="HU304" s="3"/>
      <c r="HV304" s="3"/>
      <c r="HW304" s="3"/>
      <c r="HX304" s="3"/>
      <c r="HY304" s="3"/>
      <c r="HZ304" s="3"/>
      <c r="IA304" s="3"/>
      <c r="IB304" s="3"/>
      <c r="IC304" s="3"/>
      <c r="ID304" s="3"/>
      <c r="IE304" s="3"/>
      <c r="IF304" s="3"/>
      <c r="IG304" s="3"/>
      <c r="IH304" s="3"/>
      <c r="II304" s="3"/>
      <c r="IJ304" s="3"/>
      <c r="IK304" s="3"/>
      <c r="IL304" s="3"/>
      <c r="IM304" s="3"/>
      <c r="IN304" s="3"/>
      <c r="IO304" s="3"/>
      <c r="IP304" s="3"/>
      <c r="IQ304" s="3"/>
      <c r="IR304" s="3"/>
      <c r="IS304" s="3"/>
      <c r="IT304" s="3"/>
      <c r="IU304" s="3"/>
      <c r="IV304" s="3"/>
      <c r="IW304" s="3"/>
      <c r="IX304" s="3"/>
      <c r="IY304" s="3"/>
      <c r="IZ304" s="3"/>
      <c r="JA304" s="3"/>
      <c r="JB304" s="3"/>
      <c r="JC304" s="3"/>
      <c r="JD304" s="3"/>
      <c r="JE304" s="3"/>
      <c r="JF304" s="3"/>
      <c r="JG304" s="3"/>
      <c r="JH304" s="3"/>
      <c r="JI304" s="3"/>
      <c r="JJ304" s="3"/>
      <c r="JK304" s="3"/>
      <c r="JL304" s="3"/>
      <c r="JM304" s="3"/>
      <c r="JN304" s="3"/>
      <c r="JO304" s="3"/>
      <c r="JP304" s="3"/>
      <c r="JQ304" s="3"/>
      <c r="JR304" s="3"/>
      <c r="JS304" s="3"/>
      <c r="JT304" s="3"/>
      <c r="JU304" s="3"/>
      <c r="JV304" s="3"/>
      <c r="JW304" s="3"/>
      <c r="JX304" s="3"/>
      <c r="JY304" s="3"/>
      <c r="JZ304" s="3"/>
      <c r="KA304" s="3"/>
      <c r="KB304" s="3"/>
      <c r="KC304" s="3"/>
      <c r="KD304" s="3"/>
      <c r="KE304" s="3"/>
      <c r="KF304" s="3"/>
      <c r="KG304" s="3"/>
      <c r="KH304" s="3"/>
      <c r="KI304" s="3"/>
      <c r="KJ304" s="3"/>
      <c r="KK304" s="3"/>
      <c r="KL304" s="3"/>
      <c r="KM304" s="3"/>
      <c r="KN304" s="3"/>
      <c r="KO304" s="3"/>
      <c r="KP304" s="3"/>
      <c r="KQ304" s="3"/>
      <c r="KR304" s="3"/>
      <c r="KS304" s="3"/>
      <c r="KT304" s="3"/>
      <c r="KU304" s="3"/>
      <c r="KV304" s="3"/>
      <c r="KW304" s="3"/>
      <c r="KX304" s="3"/>
      <c r="KY304" s="3"/>
      <c r="KZ304" s="3"/>
      <c r="LA304" s="3"/>
      <c r="LB304" s="3"/>
      <c r="LC304" s="3"/>
      <c r="LD304" s="3"/>
      <c r="LE304" s="3"/>
      <c r="LF304" s="3"/>
      <c r="LG304" s="3"/>
      <c r="LH304" s="3"/>
      <c r="LI304" s="3"/>
      <c r="LJ304" s="3"/>
      <c r="LK304" s="3"/>
      <c r="LL304" s="3"/>
      <c r="LM304" s="3"/>
      <c r="LN304" s="3"/>
      <c r="LO304" s="3"/>
      <c r="LP304" s="3"/>
      <c r="LQ304" s="3"/>
      <c r="LR304" s="3"/>
      <c r="LS304" s="3"/>
      <c r="LT304" s="3"/>
      <c r="LU304" s="3"/>
      <c r="LV304" s="3"/>
      <c r="LW304" s="3"/>
      <c r="LX304" s="3"/>
      <c r="LY304" s="3"/>
      <c r="LZ304" s="3"/>
      <c r="MA304" s="3"/>
      <c r="MB304" s="3"/>
      <c r="MC304" s="3"/>
      <c r="MD304" s="3"/>
      <c r="ME304" s="3"/>
      <c r="MF304" s="3"/>
      <c r="MG304" s="3"/>
      <c r="MH304" s="3"/>
      <c r="MI304" s="3"/>
      <c r="MJ304" s="3"/>
      <c r="MK304" s="3"/>
      <c r="ML304" s="3"/>
      <c r="MM304" s="3"/>
      <c r="MN304" s="3"/>
      <c r="MO304" s="3"/>
      <c r="MP304" s="3"/>
      <c r="MQ304" s="3"/>
      <c r="MR304" s="3"/>
      <c r="MS304" s="3"/>
      <c r="MT304" s="3"/>
      <c r="MU304" s="3"/>
      <c r="MV304" s="3"/>
      <c r="MW304" s="3"/>
      <c r="MX304" s="3"/>
      <c r="MY304" s="3"/>
      <c r="MZ304" s="3"/>
      <c r="NA304" s="3"/>
      <c r="NB304" s="3"/>
      <c r="NC304" s="3"/>
      <c r="ND304" s="3"/>
      <c r="NE304" s="3"/>
      <c r="NF304" s="3"/>
      <c r="NG304" s="3"/>
      <c r="NH304" s="3"/>
      <c r="NI304" s="3"/>
      <c r="NJ304" s="3"/>
      <c r="NK304" s="3"/>
      <c r="NL304" s="3"/>
      <c r="NM304" s="3"/>
      <c r="NN304" s="3"/>
      <c r="NO304" s="3"/>
      <c r="NP304" s="3"/>
      <c r="NQ304" s="3"/>
      <c r="NR304" s="3"/>
      <c r="NS304" s="3"/>
      <c r="NT304" s="3"/>
      <c r="NU304" s="3"/>
      <c r="NV304" s="3"/>
      <c r="NW304" s="3"/>
      <c r="NX304" s="3"/>
      <c r="NY304" s="3"/>
      <c r="NZ304" s="3"/>
      <c r="OA304" s="3"/>
      <c r="OB304" s="3"/>
      <c r="OC304" s="3"/>
      <c r="OD304" s="3"/>
      <c r="OE304" s="3"/>
      <c r="OF304" s="3"/>
      <c r="OG304" s="3"/>
      <c r="OH304" s="3"/>
      <c r="OI304" s="3"/>
      <c r="OJ304" s="3"/>
      <c r="OK304" s="3"/>
      <c r="OL304" s="3"/>
      <c r="OM304" s="3"/>
      <c r="ON304" s="3"/>
      <c r="OO304" s="3"/>
      <c r="OP304" s="3"/>
      <c r="OQ304" s="3"/>
      <c r="OR304" s="3"/>
      <c r="OS304" s="3"/>
      <c r="OT304" s="3"/>
      <c r="OU304" s="3"/>
      <c r="OV304" s="3"/>
      <c r="OW304" s="3"/>
      <c r="OX304" s="3"/>
      <c r="OY304" s="3"/>
      <c r="OZ304" s="3"/>
      <c r="PA304" s="3"/>
      <c r="PB304" s="3"/>
      <c r="PC304" s="3"/>
      <c r="PD304" s="3"/>
      <c r="PE304" s="3"/>
      <c r="PF304" s="3"/>
      <c r="PG304" s="3"/>
      <c r="PH304" s="3"/>
      <c r="PI304" s="3"/>
      <c r="PJ304" s="3"/>
      <c r="PK304" s="3"/>
      <c r="PL304" s="3"/>
      <c r="PM304" s="3"/>
      <c r="PN304" s="3"/>
      <c r="PO304" s="3"/>
      <c r="PP304" s="3"/>
      <c r="PQ304" s="3"/>
      <c r="PR304" s="3"/>
      <c r="PS304" s="3"/>
      <c r="PT304" s="3"/>
      <c r="PU304" s="3"/>
      <c r="PV304" s="3"/>
      <c r="PW304" s="3"/>
      <c r="PX304" s="3"/>
      <c r="PY304" s="3"/>
      <c r="PZ304" s="3"/>
      <c r="QA304" s="3"/>
      <c r="QB304" s="3"/>
      <c r="QC304" s="3"/>
      <c r="QD304" s="3"/>
      <c r="QE304" s="3"/>
      <c r="QF304" s="3"/>
      <c r="QG304" s="3"/>
      <c r="QH304" s="3"/>
      <c r="QI304" s="3"/>
      <c r="QJ304" s="3"/>
      <c r="QK304" s="3"/>
      <c r="QL304" s="3"/>
      <c r="QM304" s="3"/>
      <c r="QN304" s="3"/>
      <c r="QO304" s="3"/>
      <c r="QP304" s="3"/>
      <c r="QQ304" s="3"/>
      <c r="QR304" s="3"/>
      <c r="QS304" s="3"/>
      <c r="QT304" s="3"/>
      <c r="QU304" s="3"/>
      <c r="QV304" s="3"/>
      <c r="QW304" s="3"/>
      <c r="QX304" s="3"/>
      <c r="QY304" s="3"/>
      <c r="QZ304" s="3"/>
      <c r="RA304" s="3"/>
      <c r="RB304" s="3"/>
      <c r="RC304" s="3"/>
      <c r="RD304" s="3"/>
      <c r="RE304" s="3"/>
      <c r="RF304" s="3"/>
      <c r="RG304" s="3"/>
      <c r="RH304" s="3"/>
      <c r="RI304" s="3"/>
      <c r="RJ304" s="3"/>
      <c r="RK304" s="3"/>
      <c r="RL304" s="3"/>
      <c r="RM304" s="3"/>
      <c r="RN304" s="3"/>
      <c r="RO304" s="3"/>
      <c r="RP304" s="3"/>
      <c r="RQ304" s="3"/>
      <c r="RR304" s="3"/>
      <c r="RS304" s="3"/>
      <c r="RT304" s="3"/>
      <c r="RU304" s="3"/>
      <c r="RV304" s="3"/>
      <c r="RW304" s="3"/>
      <c r="RX304" s="3"/>
      <c r="RY304" s="3"/>
      <c r="RZ304" s="3"/>
      <c r="SA304" s="3"/>
      <c r="SB304" s="3"/>
      <c r="SC304" s="3"/>
      <c r="SD304" s="3"/>
      <c r="SE304" s="3"/>
      <c r="SF304" s="3"/>
      <c r="SG304" s="3"/>
      <c r="SH304" s="3"/>
      <c r="SI304" s="3"/>
      <c r="SJ304" s="3"/>
      <c r="SK304" s="3"/>
      <c r="SL304" s="3"/>
      <c r="SM304" s="3"/>
      <c r="SN304" s="3"/>
      <c r="SO304" s="3"/>
      <c r="SP304" s="3"/>
      <c r="SQ304" s="3"/>
      <c r="SR304" s="3"/>
      <c r="SS304" s="3"/>
      <c r="ST304" s="3"/>
      <c r="SU304" s="3"/>
      <c r="SV304" s="3"/>
      <c r="SW304" s="3"/>
      <c r="SX304" s="3"/>
      <c r="SY304" s="3"/>
      <c r="SZ304" s="3"/>
      <c r="TA304" s="3"/>
      <c r="TB304" s="3"/>
      <c r="TC304" s="3"/>
      <c r="TD304" s="3"/>
      <c r="TE304" s="3"/>
      <c r="TF304" s="3"/>
      <c r="TG304" s="3"/>
      <c r="TH304" s="3"/>
      <c r="TI304" s="3"/>
      <c r="TJ304" s="3"/>
      <c r="TK304" s="3"/>
      <c r="TL304" s="3"/>
      <c r="TM304" s="3"/>
      <c r="TN304" s="3"/>
      <c r="TO304" s="3"/>
      <c r="TP304" s="3"/>
      <c r="TQ304" s="3"/>
      <c r="TR304" s="3"/>
      <c r="TS304" s="3"/>
      <c r="TT304" s="3"/>
      <c r="TU304" s="3"/>
      <c r="TV304" s="3"/>
      <c r="TW304" s="3"/>
      <c r="TX304" s="3"/>
      <c r="TY304" s="3"/>
      <c r="TZ304" s="3"/>
      <c r="UA304" s="3"/>
      <c r="UB304" s="3"/>
      <c r="UC304" s="3"/>
      <c r="UD304" s="3"/>
      <c r="UE304" s="3"/>
      <c r="UF304" s="3"/>
      <c r="UG304" s="3"/>
      <c r="UH304" s="3"/>
      <c r="UI304" s="3"/>
      <c r="UJ304" s="3"/>
      <c r="UK304" s="3"/>
      <c r="UL304" s="3"/>
      <c r="UM304" s="3"/>
      <c r="UN304" s="3"/>
      <c r="UO304" s="3"/>
      <c r="UP304" s="3"/>
      <c r="UQ304" s="3"/>
      <c r="UR304" s="3"/>
      <c r="US304" s="3"/>
      <c r="UT304" s="3"/>
      <c r="UU304" s="3"/>
      <c r="UV304" s="3"/>
      <c r="UW304" s="3"/>
      <c r="UX304" s="3"/>
      <c r="UY304" s="3"/>
      <c r="UZ304" s="3"/>
      <c r="VA304" s="3"/>
      <c r="VB304" s="3"/>
      <c r="VC304" s="3"/>
      <c r="VD304" s="3"/>
      <c r="VE304" s="3"/>
      <c r="VF304" s="3"/>
      <c r="VG304" s="3"/>
      <c r="VH304" s="3"/>
      <c r="VI304" s="3"/>
      <c r="VJ304" s="3"/>
      <c r="VK304" s="3"/>
      <c r="VL304" s="3"/>
      <c r="VM304" s="3"/>
      <c r="VN304" s="3"/>
      <c r="VO304" s="3"/>
      <c r="VP304" s="3"/>
      <c r="VQ304" s="3"/>
      <c r="VR304" s="3"/>
      <c r="VS304" s="3"/>
      <c r="VT304" s="3"/>
      <c r="VU304" s="3"/>
      <c r="VV304" s="3"/>
      <c r="VW304" s="3"/>
      <c r="VX304" s="3"/>
      <c r="VY304" s="3"/>
      <c r="VZ304" s="3"/>
      <c r="WA304" s="3"/>
      <c r="WB304" s="3"/>
      <c r="WC304" s="3"/>
      <c r="WD304" s="3"/>
      <c r="WE304" s="3"/>
      <c r="WF304" s="3"/>
      <c r="WG304" s="3"/>
      <c r="WH304" s="3"/>
      <c r="WI304" s="3"/>
      <c r="WJ304" s="3"/>
      <c r="WK304" s="3"/>
      <c r="WL304" s="3"/>
      <c r="WM304" s="3"/>
      <c r="WN304" s="3"/>
      <c r="WO304" s="3"/>
      <c r="WP304" s="3"/>
      <c r="WQ304" s="3"/>
      <c r="WR304" s="3"/>
      <c r="WS304" s="3"/>
      <c r="WT304" s="3"/>
      <c r="WU304" s="3"/>
      <c r="WV304" s="3"/>
      <c r="WW304" s="3"/>
      <c r="WX304" s="3"/>
      <c r="WY304" s="3"/>
      <c r="WZ304" s="3"/>
      <c r="XA304" s="3"/>
      <c r="XB304" s="3"/>
      <c r="XC304" s="3"/>
      <c r="XD304" s="3"/>
      <c r="XE304" s="3"/>
      <c r="XF304" s="3"/>
      <c r="XG304" s="3"/>
      <c r="XH304" s="3"/>
      <c r="XI304" s="3"/>
      <c r="XJ304" s="3"/>
      <c r="XK304" s="3"/>
      <c r="XL304" s="3"/>
      <c r="XM304" s="3"/>
      <c r="XN304" s="3"/>
      <c r="XO304" s="3"/>
      <c r="XP304" s="3"/>
      <c r="XQ304" s="3"/>
    </row>
    <row r="305" spans="1:645" ht="90" customHeight="1">
      <c r="A305" s="149"/>
      <c r="B305" s="149">
        <v>253</v>
      </c>
      <c r="C305" s="150" t="s">
        <v>522</v>
      </c>
      <c r="D305" s="151">
        <v>305823260</v>
      </c>
      <c r="E305" s="151">
        <v>298704680</v>
      </c>
      <c r="F305" s="151">
        <f t="shared" si="4"/>
        <v>7118580</v>
      </c>
      <c r="G305" s="148" t="s">
        <v>818</v>
      </c>
      <c r="H305" s="28"/>
      <c r="I305" s="17"/>
      <c r="J305" s="17"/>
      <c r="K305" s="5"/>
      <c r="L305" s="5"/>
      <c r="X305" s="4"/>
      <c r="AM305" s="2"/>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c r="CW305" s="3"/>
      <c r="CX305" s="3"/>
      <c r="CY305" s="3"/>
      <c r="CZ305" s="3"/>
      <c r="DA305" s="3"/>
      <c r="DB305" s="3"/>
      <c r="DC305" s="3"/>
      <c r="DD305" s="3"/>
      <c r="DE305" s="3"/>
      <c r="DF305" s="3"/>
      <c r="DG305" s="3"/>
      <c r="DH305" s="3"/>
      <c r="DI305" s="3"/>
      <c r="DJ305" s="3"/>
      <c r="DK305" s="3"/>
      <c r="DL305" s="3"/>
      <c r="DM305" s="3"/>
      <c r="DN305" s="3"/>
      <c r="DO305" s="3"/>
      <c r="DP305" s="3"/>
      <c r="DQ305" s="3"/>
      <c r="DR305" s="3"/>
      <c r="DS305" s="3"/>
      <c r="DT305" s="3"/>
      <c r="DU305" s="3"/>
      <c r="DV305" s="3"/>
      <c r="DW305" s="3"/>
      <c r="DX305" s="3"/>
      <c r="DY305" s="3"/>
      <c r="DZ305" s="3"/>
      <c r="EA305" s="3"/>
      <c r="EB305" s="3"/>
      <c r="EC305" s="3"/>
      <c r="ED305" s="3"/>
      <c r="EE305" s="3"/>
      <c r="EF305" s="3"/>
      <c r="EG305" s="3"/>
      <c r="EH305" s="3"/>
      <c r="EI305" s="3"/>
      <c r="EJ305" s="3"/>
      <c r="EK305" s="3"/>
      <c r="EL305" s="3"/>
      <c r="EM305" s="3"/>
      <c r="EN305" s="3"/>
      <c r="EO305" s="3"/>
      <c r="EP305" s="3"/>
      <c r="EQ305" s="3"/>
      <c r="ER305" s="3"/>
      <c r="ES305" s="3"/>
      <c r="ET305" s="3"/>
      <c r="EU305" s="3"/>
      <c r="EV305" s="3"/>
      <c r="EW305" s="3"/>
      <c r="EX305" s="3"/>
      <c r="EY305" s="3"/>
      <c r="EZ305" s="3"/>
      <c r="FA305" s="3"/>
      <c r="FB305" s="3"/>
      <c r="FC305" s="3"/>
      <c r="FD305" s="3"/>
      <c r="FE305" s="3"/>
      <c r="FF305" s="3"/>
      <c r="FG305" s="3"/>
      <c r="FH305" s="3"/>
      <c r="FI305" s="3"/>
      <c r="FJ305" s="3"/>
      <c r="FK305" s="3"/>
      <c r="FL305" s="3"/>
      <c r="FM305" s="3"/>
      <c r="FN305" s="3"/>
      <c r="FO305" s="3"/>
      <c r="FP305" s="3"/>
      <c r="FQ305" s="3"/>
      <c r="FR305" s="3"/>
      <c r="FS305" s="3"/>
      <c r="FT305" s="3"/>
      <c r="FU305" s="3"/>
      <c r="FV305" s="3"/>
      <c r="FW305" s="3"/>
      <c r="FX305" s="3"/>
      <c r="FY305" s="3"/>
      <c r="FZ305" s="3"/>
      <c r="GA305" s="3"/>
      <c r="GB305" s="3"/>
      <c r="GC305" s="3"/>
      <c r="GD305" s="3"/>
      <c r="GE305" s="3"/>
      <c r="GF305" s="3"/>
      <c r="GG305" s="3"/>
      <c r="GH305" s="3"/>
      <c r="GI305" s="3"/>
      <c r="GJ305" s="3"/>
      <c r="GK305" s="3"/>
      <c r="GL305" s="3"/>
      <c r="GM305" s="3"/>
      <c r="GN305" s="3"/>
      <c r="GO305" s="3"/>
      <c r="GP305" s="3"/>
      <c r="GQ305" s="3"/>
      <c r="GR305" s="3"/>
      <c r="GS305" s="3"/>
      <c r="GT305" s="3"/>
      <c r="GU305" s="3"/>
      <c r="GV305" s="3"/>
      <c r="GW305" s="3"/>
      <c r="GX305" s="3"/>
      <c r="GY305" s="3"/>
      <c r="GZ305" s="3"/>
      <c r="HA305" s="3"/>
      <c r="HB305" s="3"/>
      <c r="HC305" s="3"/>
      <c r="HD305" s="3"/>
      <c r="HE305" s="3"/>
      <c r="HF305" s="3"/>
      <c r="HG305" s="3"/>
      <c r="HH305" s="3"/>
      <c r="HI305" s="3"/>
      <c r="HJ305" s="3"/>
      <c r="HK305" s="3"/>
      <c r="HL305" s="3"/>
      <c r="HM305" s="3"/>
      <c r="HN305" s="3"/>
      <c r="HO305" s="3"/>
      <c r="HP305" s="3"/>
      <c r="HQ305" s="3"/>
      <c r="HR305" s="3"/>
      <c r="HS305" s="3"/>
      <c r="HT305" s="3"/>
      <c r="HU305" s="3"/>
      <c r="HV305" s="3"/>
      <c r="HW305" s="3"/>
      <c r="HX305" s="3"/>
      <c r="HY305" s="3"/>
      <c r="HZ305" s="3"/>
      <c r="IA305" s="3"/>
      <c r="IB305" s="3"/>
      <c r="IC305" s="3"/>
      <c r="ID305" s="3"/>
      <c r="IE305" s="3"/>
      <c r="IF305" s="3"/>
      <c r="IG305" s="3"/>
      <c r="IH305" s="3"/>
      <c r="II305" s="3"/>
      <c r="IJ305" s="3"/>
      <c r="IK305" s="3"/>
      <c r="IL305" s="3"/>
      <c r="IM305" s="3"/>
      <c r="IN305" s="3"/>
      <c r="IO305" s="3"/>
      <c r="IP305" s="3"/>
      <c r="IQ305" s="3"/>
      <c r="IR305" s="3"/>
      <c r="IS305" s="3"/>
      <c r="IT305" s="3"/>
      <c r="IU305" s="3"/>
      <c r="IV305" s="3"/>
      <c r="IW305" s="3"/>
      <c r="IX305" s="3"/>
      <c r="IY305" s="3"/>
      <c r="IZ305" s="3"/>
      <c r="JA305" s="3"/>
      <c r="JB305" s="3"/>
      <c r="JC305" s="3"/>
      <c r="JD305" s="3"/>
      <c r="JE305" s="3"/>
      <c r="JF305" s="3"/>
      <c r="JG305" s="3"/>
      <c r="JH305" s="3"/>
      <c r="JI305" s="3"/>
      <c r="JJ305" s="3"/>
      <c r="JK305" s="3"/>
      <c r="JL305" s="3"/>
      <c r="JM305" s="3"/>
      <c r="JN305" s="3"/>
      <c r="JO305" s="3"/>
      <c r="JP305" s="3"/>
      <c r="JQ305" s="3"/>
      <c r="JR305" s="3"/>
      <c r="JS305" s="3"/>
      <c r="JT305" s="3"/>
      <c r="JU305" s="3"/>
      <c r="JV305" s="3"/>
      <c r="JW305" s="3"/>
      <c r="JX305" s="3"/>
      <c r="JY305" s="3"/>
      <c r="JZ305" s="3"/>
      <c r="KA305" s="3"/>
      <c r="KB305" s="3"/>
      <c r="KC305" s="3"/>
      <c r="KD305" s="3"/>
      <c r="KE305" s="3"/>
      <c r="KF305" s="3"/>
      <c r="KG305" s="3"/>
      <c r="KH305" s="3"/>
      <c r="KI305" s="3"/>
      <c r="KJ305" s="3"/>
      <c r="KK305" s="3"/>
      <c r="KL305" s="3"/>
      <c r="KM305" s="3"/>
      <c r="KN305" s="3"/>
      <c r="KO305" s="3"/>
      <c r="KP305" s="3"/>
      <c r="KQ305" s="3"/>
      <c r="KR305" s="3"/>
      <c r="KS305" s="3"/>
      <c r="KT305" s="3"/>
      <c r="KU305" s="3"/>
      <c r="KV305" s="3"/>
      <c r="KW305" s="3"/>
      <c r="KX305" s="3"/>
      <c r="KY305" s="3"/>
      <c r="KZ305" s="3"/>
      <c r="LA305" s="3"/>
      <c r="LB305" s="3"/>
      <c r="LC305" s="3"/>
      <c r="LD305" s="3"/>
      <c r="LE305" s="3"/>
      <c r="LF305" s="3"/>
      <c r="LG305" s="3"/>
      <c r="LH305" s="3"/>
      <c r="LI305" s="3"/>
      <c r="LJ305" s="3"/>
      <c r="LK305" s="3"/>
      <c r="LL305" s="3"/>
      <c r="LM305" s="3"/>
      <c r="LN305" s="3"/>
      <c r="LO305" s="3"/>
      <c r="LP305" s="3"/>
      <c r="LQ305" s="3"/>
      <c r="LR305" s="3"/>
      <c r="LS305" s="3"/>
      <c r="LT305" s="3"/>
      <c r="LU305" s="3"/>
      <c r="LV305" s="3"/>
      <c r="LW305" s="3"/>
      <c r="LX305" s="3"/>
      <c r="LY305" s="3"/>
      <c r="LZ305" s="3"/>
      <c r="MA305" s="3"/>
      <c r="MB305" s="3"/>
      <c r="MC305" s="3"/>
      <c r="MD305" s="3"/>
      <c r="ME305" s="3"/>
      <c r="MF305" s="3"/>
      <c r="MG305" s="3"/>
      <c r="MH305" s="3"/>
      <c r="MI305" s="3"/>
      <c r="MJ305" s="3"/>
      <c r="MK305" s="3"/>
      <c r="ML305" s="3"/>
      <c r="MM305" s="3"/>
      <c r="MN305" s="3"/>
      <c r="MO305" s="3"/>
      <c r="MP305" s="3"/>
      <c r="MQ305" s="3"/>
      <c r="MR305" s="3"/>
      <c r="MS305" s="3"/>
      <c r="MT305" s="3"/>
      <c r="MU305" s="3"/>
      <c r="MV305" s="3"/>
      <c r="MW305" s="3"/>
      <c r="MX305" s="3"/>
      <c r="MY305" s="3"/>
      <c r="MZ305" s="3"/>
      <c r="NA305" s="3"/>
      <c r="NB305" s="3"/>
      <c r="NC305" s="3"/>
      <c r="ND305" s="3"/>
      <c r="NE305" s="3"/>
      <c r="NF305" s="3"/>
      <c r="NG305" s="3"/>
      <c r="NH305" s="3"/>
      <c r="NI305" s="3"/>
      <c r="NJ305" s="3"/>
      <c r="NK305" s="3"/>
      <c r="NL305" s="3"/>
      <c r="NM305" s="3"/>
      <c r="NN305" s="3"/>
      <c r="NO305" s="3"/>
      <c r="NP305" s="3"/>
      <c r="NQ305" s="3"/>
      <c r="NR305" s="3"/>
      <c r="NS305" s="3"/>
      <c r="NT305" s="3"/>
      <c r="NU305" s="3"/>
      <c r="NV305" s="3"/>
      <c r="NW305" s="3"/>
      <c r="NX305" s="3"/>
      <c r="NY305" s="3"/>
      <c r="NZ305" s="3"/>
      <c r="OA305" s="3"/>
      <c r="OB305" s="3"/>
      <c r="OC305" s="3"/>
      <c r="OD305" s="3"/>
      <c r="OE305" s="3"/>
      <c r="OF305" s="3"/>
      <c r="OG305" s="3"/>
      <c r="OH305" s="3"/>
      <c r="OI305" s="3"/>
      <c r="OJ305" s="3"/>
      <c r="OK305" s="3"/>
      <c r="OL305" s="3"/>
      <c r="OM305" s="3"/>
      <c r="ON305" s="3"/>
      <c r="OO305" s="3"/>
      <c r="OP305" s="3"/>
      <c r="OQ305" s="3"/>
      <c r="OR305" s="3"/>
      <c r="OS305" s="3"/>
      <c r="OT305" s="3"/>
      <c r="OU305" s="3"/>
      <c r="OV305" s="3"/>
      <c r="OW305" s="3"/>
      <c r="OX305" s="3"/>
      <c r="OY305" s="3"/>
      <c r="OZ305" s="3"/>
      <c r="PA305" s="3"/>
      <c r="PB305" s="3"/>
      <c r="PC305" s="3"/>
      <c r="PD305" s="3"/>
      <c r="PE305" s="3"/>
      <c r="PF305" s="3"/>
      <c r="PG305" s="3"/>
      <c r="PH305" s="3"/>
      <c r="PI305" s="3"/>
      <c r="PJ305" s="3"/>
      <c r="PK305" s="3"/>
      <c r="PL305" s="3"/>
      <c r="PM305" s="3"/>
      <c r="PN305" s="3"/>
      <c r="PO305" s="3"/>
      <c r="PP305" s="3"/>
      <c r="PQ305" s="3"/>
      <c r="PR305" s="3"/>
      <c r="PS305" s="3"/>
      <c r="PT305" s="3"/>
      <c r="PU305" s="3"/>
      <c r="PV305" s="3"/>
      <c r="PW305" s="3"/>
      <c r="PX305" s="3"/>
      <c r="PY305" s="3"/>
      <c r="PZ305" s="3"/>
      <c r="QA305" s="3"/>
      <c r="QB305" s="3"/>
      <c r="QC305" s="3"/>
      <c r="QD305" s="3"/>
      <c r="QE305" s="3"/>
      <c r="QF305" s="3"/>
      <c r="QG305" s="3"/>
      <c r="QH305" s="3"/>
      <c r="QI305" s="3"/>
      <c r="QJ305" s="3"/>
      <c r="QK305" s="3"/>
      <c r="QL305" s="3"/>
      <c r="QM305" s="3"/>
      <c r="QN305" s="3"/>
      <c r="QO305" s="3"/>
      <c r="QP305" s="3"/>
      <c r="QQ305" s="3"/>
      <c r="QR305" s="3"/>
      <c r="QS305" s="3"/>
      <c r="QT305" s="3"/>
      <c r="QU305" s="3"/>
      <c r="QV305" s="3"/>
      <c r="QW305" s="3"/>
      <c r="QX305" s="3"/>
      <c r="QY305" s="3"/>
      <c r="QZ305" s="3"/>
      <c r="RA305" s="3"/>
      <c r="RB305" s="3"/>
      <c r="RC305" s="3"/>
      <c r="RD305" s="3"/>
      <c r="RE305" s="3"/>
      <c r="RF305" s="3"/>
      <c r="RG305" s="3"/>
      <c r="RH305" s="3"/>
      <c r="RI305" s="3"/>
      <c r="RJ305" s="3"/>
      <c r="RK305" s="3"/>
      <c r="RL305" s="3"/>
      <c r="RM305" s="3"/>
      <c r="RN305" s="3"/>
      <c r="RO305" s="3"/>
      <c r="RP305" s="3"/>
      <c r="RQ305" s="3"/>
      <c r="RR305" s="3"/>
      <c r="RS305" s="3"/>
      <c r="RT305" s="3"/>
      <c r="RU305" s="3"/>
      <c r="RV305" s="3"/>
      <c r="RW305" s="3"/>
      <c r="RX305" s="3"/>
      <c r="RY305" s="3"/>
      <c r="RZ305" s="3"/>
      <c r="SA305" s="3"/>
      <c r="SB305" s="3"/>
      <c r="SC305" s="3"/>
      <c r="SD305" s="3"/>
      <c r="SE305" s="3"/>
      <c r="SF305" s="3"/>
      <c r="SG305" s="3"/>
      <c r="SH305" s="3"/>
      <c r="SI305" s="3"/>
      <c r="SJ305" s="3"/>
      <c r="SK305" s="3"/>
      <c r="SL305" s="3"/>
      <c r="SM305" s="3"/>
      <c r="SN305" s="3"/>
      <c r="SO305" s="3"/>
      <c r="SP305" s="3"/>
      <c r="SQ305" s="3"/>
      <c r="SR305" s="3"/>
      <c r="SS305" s="3"/>
      <c r="ST305" s="3"/>
      <c r="SU305" s="3"/>
      <c r="SV305" s="3"/>
      <c r="SW305" s="3"/>
      <c r="SX305" s="3"/>
      <c r="SY305" s="3"/>
      <c r="SZ305" s="3"/>
      <c r="TA305" s="3"/>
      <c r="TB305" s="3"/>
      <c r="TC305" s="3"/>
      <c r="TD305" s="3"/>
      <c r="TE305" s="3"/>
      <c r="TF305" s="3"/>
      <c r="TG305" s="3"/>
      <c r="TH305" s="3"/>
      <c r="TI305" s="3"/>
      <c r="TJ305" s="3"/>
      <c r="TK305" s="3"/>
      <c r="TL305" s="3"/>
      <c r="TM305" s="3"/>
      <c r="TN305" s="3"/>
      <c r="TO305" s="3"/>
      <c r="TP305" s="3"/>
      <c r="TQ305" s="3"/>
      <c r="TR305" s="3"/>
      <c r="TS305" s="3"/>
      <c r="TT305" s="3"/>
      <c r="TU305" s="3"/>
      <c r="TV305" s="3"/>
      <c r="TW305" s="3"/>
      <c r="TX305" s="3"/>
      <c r="TY305" s="3"/>
      <c r="TZ305" s="3"/>
      <c r="UA305" s="3"/>
      <c r="UB305" s="3"/>
      <c r="UC305" s="3"/>
      <c r="UD305" s="3"/>
      <c r="UE305" s="3"/>
      <c r="UF305" s="3"/>
      <c r="UG305" s="3"/>
      <c r="UH305" s="3"/>
      <c r="UI305" s="3"/>
      <c r="UJ305" s="3"/>
      <c r="UK305" s="3"/>
      <c r="UL305" s="3"/>
      <c r="UM305" s="3"/>
      <c r="UN305" s="3"/>
      <c r="UO305" s="3"/>
      <c r="UP305" s="3"/>
      <c r="UQ305" s="3"/>
      <c r="UR305" s="3"/>
      <c r="US305" s="3"/>
      <c r="UT305" s="3"/>
      <c r="UU305" s="3"/>
      <c r="UV305" s="3"/>
      <c r="UW305" s="3"/>
      <c r="UX305" s="3"/>
      <c r="UY305" s="3"/>
      <c r="UZ305" s="3"/>
      <c r="VA305" s="3"/>
      <c r="VB305" s="3"/>
      <c r="VC305" s="3"/>
      <c r="VD305" s="3"/>
      <c r="VE305" s="3"/>
      <c r="VF305" s="3"/>
      <c r="VG305" s="3"/>
      <c r="VH305" s="3"/>
      <c r="VI305" s="3"/>
      <c r="VJ305" s="3"/>
      <c r="VK305" s="3"/>
      <c r="VL305" s="3"/>
      <c r="VM305" s="3"/>
      <c r="VN305" s="3"/>
      <c r="VO305" s="3"/>
      <c r="VP305" s="3"/>
      <c r="VQ305" s="3"/>
      <c r="VR305" s="3"/>
      <c r="VS305" s="3"/>
      <c r="VT305" s="3"/>
      <c r="VU305" s="3"/>
      <c r="VV305" s="3"/>
      <c r="VW305" s="3"/>
      <c r="VX305" s="3"/>
      <c r="VY305" s="3"/>
      <c r="VZ305" s="3"/>
      <c r="WA305" s="3"/>
      <c r="WB305" s="3"/>
      <c r="WC305" s="3"/>
      <c r="WD305" s="3"/>
      <c r="WE305" s="3"/>
      <c r="WF305" s="3"/>
      <c r="WG305" s="3"/>
      <c r="WH305" s="3"/>
      <c r="WI305" s="3"/>
      <c r="WJ305" s="3"/>
      <c r="WK305" s="3"/>
      <c r="WL305" s="3"/>
      <c r="WM305" s="3"/>
      <c r="WN305" s="3"/>
      <c r="WO305" s="3"/>
      <c r="WP305" s="3"/>
      <c r="WQ305" s="3"/>
      <c r="WR305" s="3"/>
      <c r="WS305" s="3"/>
      <c r="WT305" s="3"/>
      <c r="WU305" s="3"/>
      <c r="WV305" s="3"/>
      <c r="WW305" s="3"/>
      <c r="WX305" s="3"/>
      <c r="WY305" s="3"/>
      <c r="WZ305" s="3"/>
      <c r="XA305" s="3"/>
      <c r="XB305" s="3"/>
      <c r="XC305" s="3"/>
      <c r="XD305" s="3"/>
      <c r="XE305" s="3"/>
      <c r="XF305" s="3"/>
      <c r="XG305" s="3"/>
      <c r="XH305" s="3"/>
      <c r="XI305" s="3"/>
      <c r="XJ305" s="3"/>
      <c r="XK305" s="3"/>
      <c r="XL305" s="3"/>
      <c r="XM305" s="3"/>
      <c r="XN305" s="3"/>
      <c r="XO305" s="3"/>
      <c r="XP305" s="3"/>
      <c r="XQ305" s="3"/>
      <c r="XR305" s="3"/>
      <c r="XS305" s="3"/>
      <c r="XT305" s="3"/>
      <c r="XU305" s="3"/>
    </row>
    <row r="306" spans="1:645" s="3" customFormat="1" ht="153.75" customHeight="1">
      <c r="A306" s="149"/>
      <c r="B306" s="149">
        <v>261</v>
      </c>
      <c r="C306" s="150" t="s">
        <v>523</v>
      </c>
      <c r="D306" s="151">
        <v>548372804</v>
      </c>
      <c r="E306" s="151">
        <v>356049954</v>
      </c>
      <c r="F306" s="151">
        <f t="shared" si="4"/>
        <v>192322850</v>
      </c>
      <c r="G306" s="148" t="s">
        <v>818</v>
      </c>
      <c r="H306" s="28"/>
      <c r="I306" s="17"/>
      <c r="J306" s="17"/>
      <c r="K306" s="5"/>
      <c r="L306" s="5"/>
      <c r="M306"/>
      <c r="N306"/>
      <c r="O306"/>
      <c r="P306"/>
      <c r="Q306"/>
      <c r="R306"/>
      <c r="S306"/>
      <c r="T306"/>
      <c r="U306"/>
      <c r="V306"/>
      <c r="W306"/>
      <c r="X306"/>
      <c r="Y306"/>
      <c r="Z306"/>
      <c r="AA306"/>
      <c r="AB306"/>
      <c r="AC306"/>
      <c r="AD306"/>
      <c r="AE306"/>
      <c r="AF306"/>
      <c r="AG306"/>
      <c r="AH306"/>
      <c r="AI306"/>
      <c r="AJ306"/>
      <c r="AK306"/>
      <c r="AL306"/>
      <c r="AM306" s="2"/>
      <c r="AN306"/>
      <c r="AO306"/>
      <c r="AP306"/>
    </row>
    <row r="307" spans="1:645" ht="51">
      <c r="A307" s="149"/>
      <c r="B307" s="149">
        <v>262</v>
      </c>
      <c r="C307" s="150" t="s">
        <v>524</v>
      </c>
      <c r="D307" s="151">
        <v>866750000</v>
      </c>
      <c r="E307" s="151">
        <v>648624836</v>
      </c>
      <c r="F307" s="151">
        <f t="shared" si="4"/>
        <v>218125164</v>
      </c>
      <c r="G307" s="148" t="s">
        <v>818</v>
      </c>
      <c r="H307" s="28"/>
      <c r="I307" s="17"/>
      <c r="J307" s="17"/>
      <c r="K307" s="5"/>
      <c r="L307" s="5"/>
      <c r="P307" s="4"/>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c r="CW307" s="3"/>
      <c r="CX307" s="3"/>
      <c r="CY307" s="3"/>
      <c r="CZ307" s="3"/>
      <c r="DA307" s="3"/>
      <c r="DB307" s="3"/>
      <c r="DC307" s="3"/>
      <c r="DD307" s="3"/>
      <c r="DE307" s="3"/>
      <c r="DF307" s="3"/>
      <c r="DG307" s="3"/>
      <c r="DH307" s="3"/>
      <c r="DI307" s="3"/>
      <c r="DJ307" s="3"/>
      <c r="DK307" s="3"/>
      <c r="DL307" s="3"/>
      <c r="DM307" s="3"/>
      <c r="DN307" s="3"/>
      <c r="DO307" s="3"/>
      <c r="DP307" s="3"/>
      <c r="DQ307" s="3"/>
      <c r="DR307" s="3"/>
      <c r="DS307" s="3"/>
      <c r="DT307" s="3"/>
      <c r="DU307" s="3"/>
      <c r="DV307" s="3"/>
      <c r="DW307" s="3"/>
      <c r="DX307" s="3"/>
      <c r="DY307" s="3"/>
      <c r="DZ307" s="3"/>
      <c r="EA307" s="3"/>
      <c r="EB307" s="3"/>
      <c r="EC307" s="3"/>
      <c r="ED307" s="3"/>
      <c r="EE307" s="3"/>
      <c r="EF307" s="3"/>
      <c r="EG307" s="3"/>
      <c r="EH307" s="3"/>
      <c r="EI307" s="3"/>
      <c r="EJ307" s="3"/>
      <c r="EK307" s="3"/>
      <c r="EL307" s="3"/>
      <c r="EM307" s="3"/>
      <c r="EN307" s="3"/>
      <c r="EO307" s="3"/>
      <c r="EP307" s="3"/>
      <c r="EQ307" s="3"/>
      <c r="ER307" s="3"/>
      <c r="ES307" s="3"/>
      <c r="ET307" s="3"/>
      <c r="EU307" s="3"/>
      <c r="EV307" s="3"/>
      <c r="EW307" s="3"/>
      <c r="EX307" s="3"/>
      <c r="EY307" s="3"/>
      <c r="EZ307" s="3"/>
      <c r="FA307" s="3"/>
      <c r="FB307" s="3"/>
      <c r="FC307" s="3"/>
      <c r="FD307" s="3"/>
      <c r="FE307" s="3"/>
      <c r="FF307" s="3"/>
      <c r="FG307" s="3"/>
      <c r="FH307" s="3"/>
      <c r="FI307" s="3"/>
      <c r="FJ307" s="3"/>
      <c r="FK307" s="3"/>
      <c r="FL307" s="3"/>
      <c r="FM307" s="3"/>
      <c r="FN307" s="3"/>
      <c r="FO307" s="3"/>
      <c r="FP307" s="3"/>
      <c r="FQ307" s="3"/>
      <c r="FR307" s="3"/>
      <c r="FS307" s="3"/>
      <c r="FT307" s="3"/>
      <c r="FU307" s="3"/>
      <c r="FV307" s="3"/>
      <c r="FW307" s="3"/>
      <c r="FX307" s="3"/>
      <c r="FY307" s="3"/>
      <c r="FZ307" s="3"/>
      <c r="GA307" s="3"/>
      <c r="GB307" s="3"/>
      <c r="GC307" s="3"/>
      <c r="GD307" s="3"/>
      <c r="GE307" s="3"/>
      <c r="GF307" s="3"/>
      <c r="GG307" s="3"/>
      <c r="GH307" s="3"/>
      <c r="GI307" s="3"/>
      <c r="GJ307" s="3"/>
      <c r="GK307" s="3"/>
      <c r="GL307" s="3"/>
      <c r="GM307" s="3"/>
      <c r="GN307" s="3"/>
      <c r="GO307" s="3"/>
      <c r="GP307" s="3"/>
      <c r="GQ307" s="3"/>
      <c r="GR307" s="3"/>
      <c r="GS307" s="3"/>
      <c r="GT307" s="3"/>
      <c r="GU307" s="3"/>
      <c r="GV307" s="3"/>
      <c r="GW307" s="3"/>
      <c r="GX307" s="3"/>
      <c r="GY307" s="3"/>
      <c r="GZ307" s="3"/>
      <c r="HA307" s="3"/>
      <c r="HB307" s="3"/>
      <c r="HC307" s="3"/>
      <c r="HD307" s="3"/>
      <c r="HE307" s="3"/>
      <c r="HF307" s="3"/>
      <c r="HG307" s="3"/>
      <c r="HH307" s="3"/>
      <c r="HI307" s="3"/>
      <c r="HJ307" s="3"/>
      <c r="HK307" s="3"/>
      <c r="HL307" s="3"/>
      <c r="HM307" s="3"/>
      <c r="HN307" s="3"/>
      <c r="HO307" s="3"/>
      <c r="HP307" s="3"/>
      <c r="HQ307" s="3"/>
      <c r="HR307" s="3"/>
      <c r="HS307" s="3"/>
      <c r="HT307" s="3"/>
      <c r="HU307" s="3"/>
      <c r="HV307" s="3"/>
      <c r="HW307" s="3"/>
      <c r="HX307" s="3"/>
      <c r="HY307" s="3"/>
      <c r="HZ307" s="3"/>
      <c r="IA307" s="3"/>
      <c r="IB307" s="3"/>
      <c r="IC307" s="3"/>
      <c r="ID307" s="3"/>
      <c r="IE307" s="3"/>
      <c r="IF307" s="3"/>
      <c r="IG307" s="3"/>
      <c r="IH307" s="3"/>
      <c r="II307" s="3"/>
      <c r="IJ307" s="3"/>
      <c r="IK307" s="3"/>
      <c r="IL307" s="3"/>
      <c r="IM307" s="3"/>
      <c r="IN307" s="3"/>
      <c r="IO307" s="3"/>
      <c r="IP307" s="3"/>
      <c r="IQ307" s="3"/>
      <c r="IR307" s="3"/>
      <c r="IS307" s="3"/>
      <c r="IT307" s="3"/>
      <c r="IU307" s="3"/>
      <c r="IV307" s="3"/>
      <c r="IW307" s="3"/>
      <c r="IX307" s="3"/>
      <c r="IY307" s="3"/>
      <c r="IZ307" s="3"/>
      <c r="JA307" s="3"/>
      <c r="JB307" s="3"/>
      <c r="JC307" s="3"/>
      <c r="JD307" s="3"/>
      <c r="JE307" s="3"/>
      <c r="JF307" s="3"/>
      <c r="JG307" s="3"/>
      <c r="JH307" s="3"/>
      <c r="JI307" s="3"/>
      <c r="JJ307" s="3"/>
      <c r="JK307" s="3"/>
      <c r="JL307" s="3"/>
      <c r="JM307" s="3"/>
      <c r="JN307" s="3"/>
      <c r="JO307" s="3"/>
      <c r="JP307" s="3"/>
      <c r="JQ307" s="3"/>
      <c r="JR307" s="3"/>
      <c r="JS307" s="3"/>
      <c r="JT307" s="3"/>
      <c r="JU307" s="3"/>
      <c r="JV307" s="3"/>
      <c r="JW307" s="3"/>
      <c r="JX307" s="3"/>
      <c r="JY307" s="3"/>
      <c r="JZ307" s="3"/>
      <c r="KA307" s="3"/>
      <c r="KB307" s="3"/>
      <c r="KC307" s="3"/>
      <c r="KD307" s="3"/>
      <c r="KE307" s="3"/>
      <c r="KF307" s="3"/>
      <c r="KG307" s="3"/>
      <c r="KH307" s="3"/>
      <c r="KI307" s="3"/>
      <c r="KJ307" s="3"/>
      <c r="KK307" s="3"/>
      <c r="KL307" s="3"/>
      <c r="KM307" s="3"/>
      <c r="KN307" s="3"/>
      <c r="KO307" s="3"/>
      <c r="KP307" s="3"/>
      <c r="KQ307" s="3"/>
      <c r="KR307" s="3"/>
      <c r="KS307" s="3"/>
      <c r="KT307" s="3"/>
      <c r="KU307" s="3"/>
      <c r="KV307" s="3"/>
      <c r="KW307" s="3"/>
      <c r="KX307" s="3"/>
      <c r="KY307" s="3"/>
      <c r="KZ307" s="3"/>
      <c r="LA307" s="3"/>
      <c r="LB307" s="3"/>
      <c r="LC307" s="3"/>
      <c r="LD307" s="3"/>
      <c r="LE307" s="3"/>
      <c r="LF307" s="3"/>
      <c r="LG307" s="3"/>
      <c r="LH307" s="3"/>
      <c r="LI307" s="3"/>
      <c r="LJ307" s="3"/>
      <c r="LK307" s="3"/>
      <c r="LL307" s="3"/>
      <c r="LM307" s="3"/>
      <c r="LN307" s="3"/>
      <c r="LO307" s="3"/>
      <c r="LP307" s="3"/>
      <c r="LQ307" s="3"/>
      <c r="LR307" s="3"/>
      <c r="LS307" s="3"/>
      <c r="LT307" s="3"/>
      <c r="LU307" s="3"/>
      <c r="LV307" s="3"/>
      <c r="LW307" s="3"/>
      <c r="LX307" s="3"/>
      <c r="LY307" s="3"/>
      <c r="LZ307" s="3"/>
      <c r="MA307" s="3"/>
      <c r="MB307" s="3"/>
      <c r="MC307" s="3"/>
      <c r="MD307" s="3"/>
      <c r="ME307" s="3"/>
      <c r="MF307" s="3"/>
      <c r="MG307" s="3"/>
      <c r="MH307" s="3"/>
      <c r="MI307" s="3"/>
      <c r="MJ307" s="3"/>
      <c r="MK307" s="3"/>
      <c r="ML307" s="3"/>
      <c r="MM307" s="3"/>
      <c r="MN307" s="3"/>
      <c r="MO307" s="3"/>
      <c r="MP307" s="3"/>
      <c r="MQ307" s="3"/>
      <c r="MR307" s="3"/>
      <c r="MS307" s="3"/>
      <c r="MT307" s="3"/>
      <c r="MU307" s="3"/>
      <c r="MV307" s="3"/>
      <c r="MW307" s="3"/>
      <c r="MX307" s="3"/>
      <c r="MY307" s="3"/>
      <c r="MZ307" s="3"/>
      <c r="NA307" s="3"/>
      <c r="NB307" s="3"/>
      <c r="NC307" s="3"/>
      <c r="ND307" s="3"/>
      <c r="NE307" s="3"/>
      <c r="NF307" s="3"/>
      <c r="NG307" s="3"/>
      <c r="NH307" s="3"/>
      <c r="NI307" s="3"/>
      <c r="NJ307" s="3"/>
      <c r="NK307" s="3"/>
      <c r="NL307" s="3"/>
      <c r="NM307" s="3"/>
      <c r="NN307" s="3"/>
      <c r="NO307" s="3"/>
      <c r="NP307" s="3"/>
      <c r="NQ307" s="3"/>
      <c r="NR307" s="3"/>
      <c r="NS307" s="3"/>
      <c r="NT307" s="3"/>
      <c r="NU307" s="3"/>
      <c r="NV307" s="3"/>
      <c r="NW307" s="3"/>
      <c r="NX307" s="3"/>
      <c r="NY307" s="3"/>
      <c r="NZ307" s="3"/>
      <c r="OA307" s="3"/>
      <c r="OB307" s="3"/>
      <c r="OC307" s="3"/>
      <c r="OD307" s="3"/>
      <c r="OE307" s="3"/>
      <c r="OF307" s="3"/>
      <c r="OG307" s="3"/>
      <c r="OH307" s="3"/>
      <c r="OI307" s="3"/>
      <c r="OJ307" s="3"/>
      <c r="OK307" s="3"/>
      <c r="OL307" s="3"/>
      <c r="OM307" s="3"/>
      <c r="ON307" s="3"/>
      <c r="OO307" s="3"/>
      <c r="OP307" s="3"/>
      <c r="OQ307" s="3"/>
      <c r="OR307" s="3"/>
      <c r="OS307" s="3"/>
      <c r="OT307" s="3"/>
      <c r="OU307" s="3"/>
      <c r="OV307" s="3"/>
      <c r="OW307" s="3"/>
      <c r="OX307" s="3"/>
      <c r="OY307" s="3"/>
      <c r="OZ307" s="3"/>
      <c r="PA307" s="3"/>
      <c r="PB307" s="3"/>
      <c r="PC307" s="3"/>
      <c r="PD307" s="3"/>
      <c r="PE307" s="3"/>
      <c r="PF307" s="3"/>
      <c r="PG307" s="3"/>
      <c r="PH307" s="3"/>
      <c r="PI307" s="3"/>
      <c r="PJ307" s="3"/>
      <c r="PK307" s="3"/>
      <c r="PL307" s="3"/>
      <c r="PM307" s="3"/>
      <c r="PN307" s="3"/>
      <c r="PO307" s="3"/>
      <c r="PP307" s="3"/>
      <c r="PQ307" s="3"/>
      <c r="PR307" s="3"/>
      <c r="PS307" s="3"/>
      <c r="PT307" s="3"/>
      <c r="PU307" s="3"/>
      <c r="PV307" s="3"/>
      <c r="PW307" s="3"/>
      <c r="PX307" s="3"/>
      <c r="PY307" s="3"/>
      <c r="PZ307" s="3"/>
      <c r="QA307" s="3"/>
      <c r="QB307" s="3"/>
      <c r="QC307" s="3"/>
      <c r="QD307" s="3"/>
      <c r="QE307" s="3"/>
      <c r="QF307" s="3"/>
      <c r="QG307" s="3"/>
      <c r="QH307" s="3"/>
      <c r="QI307" s="3"/>
      <c r="QJ307" s="3"/>
      <c r="QK307" s="3"/>
      <c r="QL307" s="3"/>
      <c r="QM307" s="3"/>
      <c r="QN307" s="3"/>
      <c r="QO307" s="3"/>
      <c r="QP307" s="3"/>
      <c r="QQ307" s="3"/>
      <c r="QR307" s="3"/>
      <c r="QS307" s="3"/>
      <c r="QT307" s="3"/>
      <c r="QU307" s="3"/>
      <c r="QV307" s="3"/>
      <c r="QW307" s="3"/>
      <c r="QX307" s="3"/>
      <c r="QY307" s="3"/>
      <c r="QZ307" s="3"/>
      <c r="RA307" s="3"/>
      <c r="RB307" s="3"/>
      <c r="RC307" s="3"/>
      <c r="RD307" s="3"/>
      <c r="RE307" s="3"/>
      <c r="RF307" s="3"/>
      <c r="RG307" s="3"/>
      <c r="RH307" s="3"/>
      <c r="RI307" s="3"/>
      <c r="RJ307" s="3"/>
      <c r="RK307" s="3"/>
      <c r="RL307" s="3"/>
      <c r="RM307" s="3"/>
      <c r="RN307" s="3"/>
      <c r="RO307" s="3"/>
      <c r="RP307" s="3"/>
      <c r="RQ307" s="3"/>
      <c r="RR307" s="3"/>
      <c r="RS307" s="3"/>
      <c r="RT307" s="3"/>
      <c r="RU307" s="3"/>
      <c r="RV307" s="3"/>
      <c r="RW307" s="3"/>
      <c r="RX307" s="3"/>
      <c r="RY307" s="3"/>
      <c r="RZ307" s="3"/>
      <c r="SA307" s="3"/>
      <c r="SB307" s="3"/>
      <c r="SC307" s="3"/>
      <c r="SD307" s="3"/>
      <c r="SE307" s="3"/>
      <c r="SF307" s="3"/>
      <c r="SG307" s="3"/>
      <c r="SH307" s="3"/>
      <c r="SI307" s="3"/>
      <c r="SJ307" s="3"/>
      <c r="SK307" s="3"/>
      <c r="SL307" s="3"/>
      <c r="SM307" s="3"/>
      <c r="SN307" s="3"/>
      <c r="SO307" s="3"/>
      <c r="SP307" s="3"/>
      <c r="SQ307" s="3"/>
      <c r="SR307" s="3"/>
      <c r="SS307" s="3"/>
      <c r="ST307" s="3"/>
      <c r="SU307" s="3"/>
      <c r="SV307" s="3"/>
      <c r="SW307" s="3"/>
      <c r="SX307" s="3"/>
      <c r="SY307" s="3"/>
      <c r="SZ307" s="3"/>
      <c r="TA307" s="3"/>
      <c r="TB307" s="3"/>
      <c r="TC307" s="3"/>
      <c r="TD307" s="3"/>
      <c r="TE307" s="3"/>
      <c r="TF307" s="3"/>
      <c r="TG307" s="3"/>
      <c r="TH307" s="3"/>
      <c r="TI307" s="3"/>
      <c r="TJ307" s="3"/>
      <c r="TK307" s="3"/>
      <c r="TL307" s="3"/>
      <c r="TM307" s="3"/>
      <c r="TN307" s="3"/>
      <c r="TO307" s="3"/>
      <c r="TP307" s="3"/>
      <c r="TQ307" s="3"/>
      <c r="TR307" s="3"/>
      <c r="TS307" s="3"/>
      <c r="TT307" s="3"/>
      <c r="TU307" s="3"/>
      <c r="TV307" s="3"/>
      <c r="TW307" s="3"/>
      <c r="TX307" s="3"/>
      <c r="TY307" s="3"/>
      <c r="TZ307" s="3"/>
      <c r="UA307" s="3"/>
      <c r="UB307" s="3"/>
      <c r="UC307" s="3"/>
      <c r="UD307" s="3"/>
      <c r="UE307" s="3"/>
      <c r="UF307" s="3"/>
      <c r="UG307" s="3"/>
      <c r="UH307" s="3"/>
      <c r="UI307" s="3"/>
      <c r="UJ307" s="3"/>
      <c r="UK307" s="3"/>
      <c r="UL307" s="3"/>
      <c r="UM307" s="3"/>
      <c r="UN307" s="3"/>
      <c r="UO307" s="3"/>
      <c r="UP307" s="3"/>
      <c r="UQ307" s="3"/>
      <c r="UR307" s="3"/>
      <c r="US307" s="3"/>
      <c r="UT307" s="3"/>
      <c r="UU307" s="3"/>
      <c r="UV307" s="3"/>
      <c r="UW307" s="3"/>
      <c r="UX307" s="3"/>
      <c r="UY307" s="3"/>
      <c r="UZ307" s="3"/>
      <c r="VA307" s="3"/>
      <c r="VB307" s="3"/>
      <c r="VC307" s="3"/>
      <c r="VD307" s="3"/>
      <c r="VE307" s="3"/>
      <c r="VF307" s="3"/>
      <c r="VG307" s="3"/>
      <c r="VH307" s="3"/>
      <c r="VI307" s="3"/>
      <c r="VJ307" s="3"/>
      <c r="VK307" s="3"/>
      <c r="VL307" s="3"/>
      <c r="VM307" s="3"/>
      <c r="VN307" s="3"/>
      <c r="VO307" s="3"/>
      <c r="VP307" s="3"/>
      <c r="VQ307" s="3"/>
      <c r="VR307" s="3"/>
      <c r="VS307" s="3"/>
      <c r="VT307" s="3"/>
      <c r="VU307" s="3"/>
      <c r="VV307" s="3"/>
      <c r="VW307" s="3"/>
      <c r="VX307" s="3"/>
      <c r="VY307" s="3"/>
      <c r="VZ307" s="3"/>
      <c r="WA307" s="3"/>
      <c r="WB307" s="3"/>
      <c r="WC307" s="3"/>
      <c r="WD307" s="3"/>
      <c r="WE307" s="3"/>
      <c r="WF307" s="3"/>
      <c r="WG307" s="3"/>
      <c r="WH307" s="3"/>
      <c r="WI307" s="3"/>
      <c r="WJ307" s="3"/>
      <c r="WK307" s="3"/>
      <c r="WL307" s="3"/>
      <c r="WM307" s="3"/>
      <c r="WN307" s="3"/>
      <c r="WO307" s="3"/>
      <c r="WP307" s="3"/>
      <c r="WQ307" s="3"/>
      <c r="WR307" s="3"/>
      <c r="WS307" s="3"/>
      <c r="WT307" s="3"/>
      <c r="WU307" s="3"/>
      <c r="WV307" s="3"/>
      <c r="WW307" s="3"/>
      <c r="WX307" s="3"/>
      <c r="WY307" s="3"/>
      <c r="WZ307" s="3"/>
      <c r="XA307" s="3"/>
      <c r="XB307" s="3"/>
      <c r="XC307" s="3"/>
      <c r="XD307" s="3"/>
      <c r="XE307" s="3"/>
      <c r="XF307" s="3"/>
      <c r="XG307" s="3"/>
      <c r="XH307" s="3"/>
      <c r="XI307" s="3"/>
      <c r="XJ307" s="3"/>
      <c r="XK307" s="3"/>
      <c r="XL307" s="3"/>
      <c r="XM307" s="3"/>
      <c r="XN307" s="3"/>
      <c r="XO307" s="3"/>
      <c r="XP307" s="3"/>
      <c r="XQ307" s="3"/>
      <c r="XR307" s="3"/>
      <c r="XS307" s="3"/>
      <c r="XT307" s="3"/>
      <c r="XU307" s="3"/>
    </row>
    <row r="308" spans="1:645" ht="51">
      <c r="A308" s="149"/>
      <c r="B308" s="149">
        <v>263</v>
      </c>
      <c r="C308" s="150" t="s">
        <v>525</v>
      </c>
      <c r="D308" s="151">
        <v>9000000</v>
      </c>
      <c r="E308" s="151">
        <v>1640760</v>
      </c>
      <c r="F308" s="151">
        <f t="shared" si="4"/>
        <v>7359240</v>
      </c>
      <c r="G308" s="148" t="s">
        <v>818</v>
      </c>
      <c r="H308" s="28"/>
      <c r="I308" s="17"/>
      <c r="J308" s="17"/>
      <c r="K308" s="5"/>
      <c r="L308" s="5"/>
      <c r="AF308" s="2"/>
      <c r="AQ308" s="3"/>
      <c r="AR308" s="3"/>
      <c r="AS308" s="3"/>
      <c r="AT308" s="3"/>
      <c r="AU308" s="3"/>
      <c r="AV308" s="3"/>
      <c r="AW308" s="3"/>
      <c r="AX308" s="3"/>
      <c r="AY308" s="3"/>
      <c r="AZ308" s="3"/>
      <c r="BA308" s="3"/>
      <c r="BB308" s="3"/>
      <c r="BC308" s="3"/>
      <c r="BD308" s="3"/>
      <c r="BE308" s="3"/>
      <c r="BF308" s="3"/>
      <c r="BG308" s="3"/>
      <c r="BH308" s="3"/>
      <c r="BI308" s="3"/>
      <c r="BJ308" s="3"/>
      <c r="BK308" s="3"/>
      <c r="BL308" s="3"/>
      <c r="BM308" s="3"/>
    </row>
    <row r="309" spans="1:645" ht="51">
      <c r="A309" s="149"/>
      <c r="B309" s="149">
        <v>264</v>
      </c>
      <c r="C309" s="150" t="s">
        <v>526</v>
      </c>
      <c r="D309" s="151">
        <v>355768021</v>
      </c>
      <c r="E309" s="151">
        <v>323832750</v>
      </c>
      <c r="F309" s="151">
        <f t="shared" si="4"/>
        <v>31935271</v>
      </c>
      <c r="G309" s="148" t="s">
        <v>818</v>
      </c>
      <c r="H309" s="28"/>
      <c r="I309" s="17"/>
      <c r="J309" s="17"/>
      <c r="K309" s="5"/>
      <c r="L309" s="5"/>
      <c r="AF309" s="2"/>
      <c r="AQ309" s="3"/>
      <c r="AR309" s="3"/>
      <c r="AS309" s="3"/>
      <c r="AT309" s="3"/>
      <c r="AU309" s="3"/>
      <c r="AV309" s="3"/>
      <c r="AW309" s="3"/>
      <c r="AX309" s="3"/>
      <c r="AY309" s="3"/>
    </row>
    <row r="310" spans="1:645" ht="51">
      <c r="A310" s="149"/>
      <c r="B310" s="149">
        <v>265</v>
      </c>
      <c r="C310" s="150" t="s">
        <v>527</v>
      </c>
      <c r="D310" s="151">
        <v>251278832</v>
      </c>
      <c r="E310" s="151">
        <v>195298339</v>
      </c>
      <c r="F310" s="151">
        <f t="shared" si="4"/>
        <v>55980493</v>
      </c>
      <c r="G310" s="148" t="s">
        <v>818</v>
      </c>
      <c r="H310" s="28"/>
      <c r="I310" s="25"/>
      <c r="J310" s="25"/>
      <c r="K310" s="8"/>
      <c r="L310" s="8"/>
      <c r="M310" s="4"/>
      <c r="N310" s="4"/>
      <c r="O310" s="4"/>
      <c r="Q310" s="4"/>
      <c r="R310" s="4"/>
      <c r="AF310" s="2"/>
      <c r="AG310" s="2"/>
      <c r="AQ310" s="3"/>
      <c r="AR310" s="3"/>
      <c r="AS310" s="3"/>
      <c r="AT310" s="3"/>
      <c r="AU310" s="3"/>
      <c r="AV310" s="3"/>
      <c r="AW310" s="3"/>
      <c r="AX310" s="3"/>
      <c r="AY310" s="3"/>
    </row>
    <row r="311" spans="1:645" ht="51">
      <c r="A311" s="149"/>
      <c r="B311" s="149">
        <v>266</v>
      </c>
      <c r="C311" s="150" t="s">
        <v>528</v>
      </c>
      <c r="D311" s="151">
        <v>9599983763</v>
      </c>
      <c r="E311" s="151">
        <v>5171557479</v>
      </c>
      <c r="F311" s="151">
        <f t="shared" si="4"/>
        <v>4428426284</v>
      </c>
      <c r="G311" s="148" t="s">
        <v>818</v>
      </c>
      <c r="H311" s="28"/>
      <c r="I311" s="17"/>
      <c r="J311" s="17"/>
      <c r="K311" s="5"/>
      <c r="L311" s="5"/>
      <c r="AF311" s="2"/>
      <c r="AG311" s="2"/>
      <c r="AQ311" s="3"/>
      <c r="AR311" s="3"/>
      <c r="AS311" s="3"/>
      <c r="AT311" s="3"/>
      <c r="AU311" s="3"/>
      <c r="AV311" s="3"/>
      <c r="AW311" s="3"/>
      <c r="AX311" s="3"/>
      <c r="AY311" s="3"/>
    </row>
    <row r="312" spans="1:645" ht="101.25" customHeight="1">
      <c r="A312" s="149"/>
      <c r="B312" s="149">
        <v>267</v>
      </c>
      <c r="C312" s="150" t="s">
        <v>529</v>
      </c>
      <c r="D312" s="151">
        <v>398770000</v>
      </c>
      <c r="E312" s="151">
        <v>398570000</v>
      </c>
      <c r="F312" s="151">
        <f t="shared" si="4"/>
        <v>200000</v>
      </c>
      <c r="G312" s="148" t="s">
        <v>818</v>
      </c>
      <c r="H312" s="28"/>
      <c r="I312" s="17"/>
      <c r="J312" s="17"/>
      <c r="K312" s="5"/>
      <c r="L312" s="5"/>
      <c r="AF312" s="2"/>
      <c r="AG312" s="2"/>
      <c r="AQ312" s="3"/>
      <c r="AR312" s="3"/>
      <c r="AS312" s="3"/>
      <c r="AT312" s="3"/>
      <c r="AU312" s="3"/>
      <c r="AV312" s="3"/>
      <c r="AW312" s="3"/>
      <c r="AX312" s="3"/>
      <c r="AY312" s="3"/>
    </row>
    <row r="313" spans="1:645" ht="57" customHeight="1">
      <c r="A313" s="149"/>
      <c r="B313" s="149">
        <v>268</v>
      </c>
      <c r="C313" s="150" t="s">
        <v>530</v>
      </c>
      <c r="D313" s="151">
        <v>592750060</v>
      </c>
      <c r="E313" s="151">
        <v>550877000</v>
      </c>
      <c r="F313" s="151">
        <f t="shared" si="4"/>
        <v>41873060</v>
      </c>
      <c r="G313" s="148" t="s">
        <v>818</v>
      </c>
      <c r="H313" s="28"/>
      <c r="I313" s="17"/>
      <c r="J313" s="17"/>
      <c r="K313" s="5"/>
      <c r="L313" s="5"/>
      <c r="AF313" s="2"/>
      <c r="AG313" s="2"/>
      <c r="AQ313" s="3"/>
      <c r="AR313" s="3"/>
      <c r="AS313" s="3"/>
      <c r="AT313" s="3"/>
      <c r="AU313" s="3"/>
      <c r="AV313" s="3"/>
      <c r="AW313" s="3"/>
      <c r="AX313" s="3"/>
    </row>
    <row r="314" spans="1:645" ht="51">
      <c r="A314" s="149"/>
      <c r="B314" s="149">
        <v>269</v>
      </c>
      <c r="C314" s="150" t="s">
        <v>531</v>
      </c>
      <c r="D314" s="151">
        <v>3000000</v>
      </c>
      <c r="E314" s="151">
        <v>1732000</v>
      </c>
      <c r="F314" s="151">
        <f t="shared" si="4"/>
        <v>1268000</v>
      </c>
      <c r="G314" s="148" t="s">
        <v>818</v>
      </c>
      <c r="H314" s="153"/>
      <c r="I314" s="17"/>
      <c r="J314" s="17"/>
      <c r="K314" s="5"/>
      <c r="L314" s="5"/>
      <c r="AF314" s="2"/>
      <c r="AG314" s="2"/>
      <c r="AQ314" s="3"/>
      <c r="AR314" s="3"/>
      <c r="AS314" s="3"/>
      <c r="AT314" s="3"/>
      <c r="AU314" s="3"/>
      <c r="AV314" s="3"/>
      <c r="AW314" s="3"/>
      <c r="AX314" s="3"/>
    </row>
    <row r="315" spans="1:645" ht="51">
      <c r="A315" s="149"/>
      <c r="B315" s="149">
        <v>271</v>
      </c>
      <c r="C315" s="150" t="s">
        <v>532</v>
      </c>
      <c r="D315" s="151">
        <v>4377865817</v>
      </c>
      <c r="E315" s="151">
        <v>4172000000</v>
      </c>
      <c r="F315" s="151">
        <f t="shared" si="4"/>
        <v>205865817</v>
      </c>
      <c r="G315" s="148" t="s">
        <v>818</v>
      </c>
      <c r="H315" s="28"/>
      <c r="I315" s="17"/>
      <c r="J315" s="17"/>
      <c r="K315" s="5"/>
      <c r="L315" s="5"/>
      <c r="Y315" s="2"/>
      <c r="AG315" s="2"/>
      <c r="AR315" s="3"/>
      <c r="AS315" s="3"/>
      <c r="AT315" s="3"/>
      <c r="AU315" s="3"/>
      <c r="AV315" s="3"/>
      <c r="AW315" s="3"/>
      <c r="AX315" s="3"/>
    </row>
    <row r="316" spans="1:645" ht="0.75" customHeight="1">
      <c r="A316" s="149"/>
      <c r="B316" s="149">
        <v>281</v>
      </c>
      <c r="C316" s="150" t="s">
        <v>533</v>
      </c>
      <c r="D316" s="151">
        <v>780000000</v>
      </c>
      <c r="E316" s="151">
        <v>733923000</v>
      </c>
      <c r="F316" s="151">
        <f t="shared" si="4"/>
        <v>46077000</v>
      </c>
      <c r="G316" s="148" t="s">
        <v>818</v>
      </c>
      <c r="H316" s="28"/>
      <c r="I316" s="17"/>
      <c r="J316" s="17"/>
      <c r="K316" s="5"/>
      <c r="L316" s="5"/>
      <c r="Y316" s="2"/>
      <c r="Z316" s="2"/>
      <c r="AC316" s="4"/>
      <c r="AG316" s="2"/>
      <c r="AR316" s="2"/>
    </row>
    <row r="317" spans="1:645" ht="51">
      <c r="A317" s="149"/>
      <c r="B317" s="149">
        <v>284</v>
      </c>
      <c r="C317" s="150" t="s">
        <v>534</v>
      </c>
      <c r="D317" s="151">
        <v>40500000</v>
      </c>
      <c r="E317" s="151">
        <v>23358426</v>
      </c>
      <c r="F317" s="151">
        <f t="shared" si="4"/>
        <v>17141574</v>
      </c>
      <c r="G317" s="148" t="s">
        <v>818</v>
      </c>
      <c r="H317" s="28"/>
      <c r="I317" s="17"/>
      <c r="J317" s="17"/>
      <c r="K317" s="5"/>
      <c r="L317" s="5"/>
      <c r="X317" s="2"/>
      <c r="Y317" s="2"/>
      <c r="Z317" s="2"/>
    </row>
    <row r="318" spans="1:645" ht="51">
      <c r="A318" s="149"/>
      <c r="B318" s="149">
        <v>288</v>
      </c>
      <c r="C318" s="150" t="s">
        <v>535</v>
      </c>
      <c r="D318" s="151">
        <v>5000000</v>
      </c>
      <c r="E318" s="151">
        <v>600000</v>
      </c>
      <c r="F318" s="151">
        <f t="shared" si="4"/>
        <v>4400000</v>
      </c>
      <c r="G318" s="148" t="s">
        <v>818</v>
      </c>
      <c r="H318" s="28"/>
      <c r="I318" s="25"/>
      <c r="J318" s="25"/>
      <c r="K318" s="8"/>
      <c r="L318" s="8"/>
      <c r="M318" s="4"/>
      <c r="N318" s="4"/>
      <c r="O318" s="4"/>
      <c r="X318" s="2"/>
      <c r="Y318" s="2"/>
      <c r="Z318" s="2"/>
      <c r="AE318" s="4"/>
    </row>
    <row r="319" spans="1:645" ht="51">
      <c r="A319" s="149"/>
      <c r="B319" s="149">
        <v>291</v>
      </c>
      <c r="C319" s="150" t="s">
        <v>536</v>
      </c>
      <c r="D319" s="151">
        <v>467602868</v>
      </c>
      <c r="E319" s="151">
        <v>368733884</v>
      </c>
      <c r="F319" s="151">
        <f t="shared" si="4"/>
        <v>98868984</v>
      </c>
      <c r="G319" s="148" t="s">
        <v>818</v>
      </c>
      <c r="H319" s="28"/>
      <c r="I319" s="17"/>
      <c r="J319" s="17"/>
      <c r="K319" s="5"/>
      <c r="L319" s="5"/>
      <c r="X319" s="2"/>
      <c r="Y319" s="2"/>
      <c r="Z319" s="2"/>
      <c r="AD319" s="4"/>
    </row>
    <row r="320" spans="1:645" ht="48.75" customHeight="1">
      <c r="A320" s="146">
        <v>300</v>
      </c>
      <c r="B320" s="146"/>
      <c r="C320" s="152" t="s">
        <v>537</v>
      </c>
      <c r="D320" s="147">
        <f>SUM(D321:D352)</f>
        <v>2163810137</v>
      </c>
      <c r="E320" s="147">
        <f>SUM(E321:E352)</f>
        <v>1871449011</v>
      </c>
      <c r="F320" s="147">
        <f>SUM(F321:F352)</f>
        <v>285373826</v>
      </c>
      <c r="G320" s="148" t="s">
        <v>818</v>
      </c>
      <c r="H320" s="28"/>
      <c r="I320" s="17"/>
      <c r="J320" s="17"/>
      <c r="K320" s="5"/>
      <c r="L320" s="5"/>
      <c r="X320" s="2"/>
      <c r="Y320" s="2"/>
      <c r="Z320" s="2"/>
      <c r="AZ320" s="2"/>
      <c r="BA320" s="2"/>
    </row>
    <row r="321" spans="1:53" ht="78" customHeight="1">
      <c r="A321" s="149"/>
      <c r="B321" s="149">
        <v>311</v>
      </c>
      <c r="C321" s="150" t="s">
        <v>538</v>
      </c>
      <c r="D321" s="151">
        <v>49983863</v>
      </c>
      <c r="E321" s="151">
        <v>40124609</v>
      </c>
      <c r="F321" s="151">
        <f t="shared" ref="F321:F352" si="5">+D321-E321</f>
        <v>9859254</v>
      </c>
      <c r="G321" s="148" t="s">
        <v>818</v>
      </c>
      <c r="H321" s="28"/>
      <c r="I321" s="17"/>
      <c r="J321" s="17"/>
      <c r="K321" s="5"/>
      <c r="L321" s="5"/>
      <c r="W321" s="4"/>
      <c r="X321" s="2"/>
      <c r="Y321" s="2"/>
      <c r="Z321" s="2"/>
      <c r="AS321" s="2"/>
      <c r="AT321" s="2"/>
      <c r="AU321" s="2"/>
      <c r="AZ321" s="2"/>
      <c r="BA321" s="2"/>
    </row>
    <row r="322" spans="1:53" ht="51">
      <c r="A322" s="149"/>
      <c r="B322" s="149">
        <v>322</v>
      </c>
      <c r="C322" s="150" t="s">
        <v>539</v>
      </c>
      <c r="D322" s="151">
        <v>3200000</v>
      </c>
      <c r="E322" s="151">
        <v>0</v>
      </c>
      <c r="F322" s="151">
        <f t="shared" si="5"/>
        <v>3200000</v>
      </c>
      <c r="G322" s="148" t="s">
        <v>818</v>
      </c>
      <c r="H322" s="153"/>
      <c r="I322" s="17"/>
      <c r="J322" s="17"/>
      <c r="K322" s="5"/>
      <c r="L322" s="5"/>
      <c r="S322" s="4"/>
      <c r="T322" s="4"/>
      <c r="U322" s="4"/>
      <c r="V322" s="4"/>
      <c r="X322" s="2"/>
      <c r="Z322" s="2"/>
      <c r="AS322" s="2"/>
      <c r="AT322" s="2"/>
      <c r="AU322" s="2"/>
      <c r="AV322" s="2"/>
      <c r="AW322" s="2"/>
      <c r="AX322" s="2"/>
      <c r="AZ322" s="2"/>
      <c r="BA322" s="2"/>
    </row>
    <row r="323" spans="1:53" ht="54.75" customHeight="1">
      <c r="A323" s="149"/>
      <c r="B323" s="149">
        <v>323</v>
      </c>
      <c r="C323" s="150" t="s">
        <v>540</v>
      </c>
      <c r="D323" s="151">
        <v>141680000</v>
      </c>
      <c r="E323" s="151">
        <v>123670000</v>
      </c>
      <c r="F323" s="151">
        <f t="shared" si="5"/>
        <v>18010000</v>
      </c>
      <c r="G323" s="148" t="s">
        <v>818</v>
      </c>
      <c r="H323" s="28"/>
      <c r="I323" s="17"/>
      <c r="J323" s="17"/>
      <c r="K323" s="5"/>
      <c r="L323" s="5"/>
      <c r="X323" s="2"/>
      <c r="AS323" s="2"/>
      <c r="AT323" s="2"/>
      <c r="AU323" s="2"/>
      <c r="AV323" s="2"/>
      <c r="AW323" s="2"/>
      <c r="AX323" s="2"/>
      <c r="AZ323" s="2"/>
      <c r="BA323" s="2"/>
    </row>
    <row r="324" spans="1:53" ht="53.25" customHeight="1">
      <c r="A324" s="149"/>
      <c r="B324" s="149">
        <v>324</v>
      </c>
      <c r="C324" s="150" t="s">
        <v>541</v>
      </c>
      <c r="D324" s="151">
        <v>1600000</v>
      </c>
      <c r="E324" s="151">
        <v>0</v>
      </c>
      <c r="F324" s="151">
        <f t="shared" si="5"/>
        <v>1600000</v>
      </c>
      <c r="G324" s="148" t="s">
        <v>818</v>
      </c>
      <c r="H324" s="28"/>
      <c r="I324" s="17"/>
      <c r="J324" s="17"/>
      <c r="K324" s="5"/>
      <c r="L324" s="5"/>
      <c r="AB324" s="4"/>
      <c r="AS324" s="2"/>
      <c r="AT324" s="2"/>
      <c r="AU324" s="2"/>
      <c r="AV324" s="2"/>
      <c r="AW324" s="2"/>
      <c r="AX324" s="2"/>
      <c r="AZ324" s="2"/>
      <c r="BA324" s="2"/>
    </row>
    <row r="325" spans="1:53" ht="48.75" customHeight="1">
      <c r="A325" s="149"/>
      <c r="B325" s="149">
        <v>325</v>
      </c>
      <c r="C325" s="150" t="s">
        <v>542</v>
      </c>
      <c r="D325" s="151">
        <v>500000</v>
      </c>
      <c r="E325" s="151">
        <v>0</v>
      </c>
      <c r="F325" s="151">
        <f t="shared" si="5"/>
        <v>500000</v>
      </c>
      <c r="G325" s="148" t="s">
        <v>818</v>
      </c>
      <c r="H325" s="28"/>
      <c r="I325" s="17"/>
      <c r="J325" s="17"/>
      <c r="K325" s="5"/>
      <c r="L325" s="5"/>
      <c r="P325" s="4"/>
      <c r="AC325" s="4"/>
      <c r="AS325" s="2"/>
      <c r="AT325" s="2"/>
      <c r="AU325" s="2"/>
      <c r="AV325" s="2"/>
      <c r="AW325" s="2"/>
      <c r="AX325" s="2"/>
      <c r="AZ325" s="2"/>
      <c r="BA325" s="2"/>
    </row>
    <row r="326" spans="1:53" ht="36" customHeight="1">
      <c r="A326" s="149"/>
      <c r="B326" s="149">
        <v>331</v>
      </c>
      <c r="C326" s="150" t="s">
        <v>543</v>
      </c>
      <c r="D326" s="151">
        <v>61977188</v>
      </c>
      <c r="E326" s="151">
        <v>53658200</v>
      </c>
      <c r="F326" s="151">
        <f t="shared" si="5"/>
        <v>8318988</v>
      </c>
      <c r="G326" s="148" t="s">
        <v>818</v>
      </c>
      <c r="H326" s="28"/>
      <c r="I326" s="17"/>
      <c r="J326" s="17"/>
      <c r="K326" s="5"/>
      <c r="L326" s="5"/>
      <c r="AS326" s="2"/>
      <c r="AT326" s="2"/>
      <c r="AU326" s="2"/>
      <c r="AV326" s="2"/>
      <c r="AW326" s="2"/>
      <c r="AX326" s="2"/>
      <c r="AZ326" s="2"/>
      <c r="BA326" s="2"/>
    </row>
    <row r="327" spans="1:53" ht="51" customHeight="1">
      <c r="A327" s="149"/>
      <c r="B327" s="149">
        <v>333</v>
      </c>
      <c r="C327" s="150" t="s">
        <v>544</v>
      </c>
      <c r="D327" s="151">
        <v>12595416</v>
      </c>
      <c r="E327" s="151">
        <v>3340000</v>
      </c>
      <c r="F327" s="151">
        <f t="shared" si="5"/>
        <v>9255416</v>
      </c>
      <c r="G327" s="148" t="s">
        <v>818</v>
      </c>
      <c r="H327" s="28"/>
      <c r="I327" s="25"/>
      <c r="J327" s="25"/>
      <c r="K327" s="8"/>
      <c r="L327" s="8"/>
      <c r="M327" s="4"/>
      <c r="N327" s="4"/>
      <c r="O327" s="4"/>
      <c r="AS327" s="2"/>
      <c r="AT327" s="2"/>
      <c r="AU327" s="2"/>
      <c r="AV327" s="2"/>
      <c r="AW327" s="2"/>
      <c r="AX327" s="2"/>
    </row>
    <row r="328" spans="1:53" ht="372.75" customHeight="1">
      <c r="A328" s="149"/>
      <c r="B328" s="149">
        <v>334</v>
      </c>
      <c r="C328" s="150" t="s">
        <v>545</v>
      </c>
      <c r="D328" s="151">
        <v>9747698</v>
      </c>
      <c r="E328" s="151">
        <v>4310591</v>
      </c>
      <c r="F328" s="151">
        <f t="shared" si="5"/>
        <v>5437107</v>
      </c>
      <c r="G328" s="148" t="s">
        <v>818</v>
      </c>
      <c r="H328" s="28"/>
      <c r="I328" s="17"/>
      <c r="J328" s="17"/>
      <c r="K328" s="5"/>
      <c r="L328" s="5"/>
      <c r="Q328" s="4"/>
      <c r="R328" s="4"/>
      <c r="AD328" s="4"/>
      <c r="AV328" s="2"/>
      <c r="AW328" s="2"/>
      <c r="AX328" s="2"/>
    </row>
    <row r="329" spans="1:53" ht="27.75" customHeight="1">
      <c r="A329" s="149"/>
      <c r="B329" s="149">
        <v>335</v>
      </c>
      <c r="C329" s="150" t="s">
        <v>546</v>
      </c>
      <c r="D329" s="151">
        <v>18376000</v>
      </c>
      <c r="E329" s="151">
        <v>13708000</v>
      </c>
      <c r="F329" s="151">
        <f t="shared" si="5"/>
        <v>4668000</v>
      </c>
      <c r="G329" s="148" t="s">
        <v>818</v>
      </c>
      <c r="H329" s="28"/>
      <c r="I329" s="17"/>
      <c r="J329" s="17"/>
      <c r="K329" s="5"/>
      <c r="L329" s="5"/>
      <c r="AY329" s="2"/>
    </row>
    <row r="330" spans="1:53" ht="33.75" customHeight="1">
      <c r="A330" s="149"/>
      <c r="B330" s="149">
        <v>341</v>
      </c>
      <c r="C330" s="150" t="s">
        <v>547</v>
      </c>
      <c r="D330" s="151">
        <v>32965950</v>
      </c>
      <c r="E330" s="151">
        <v>10979000</v>
      </c>
      <c r="F330" s="151">
        <f t="shared" si="5"/>
        <v>21986950</v>
      </c>
      <c r="G330" s="148" t="s">
        <v>818</v>
      </c>
      <c r="H330" s="28"/>
      <c r="I330" s="17"/>
      <c r="J330" s="17"/>
      <c r="K330" s="5"/>
      <c r="L330" s="5"/>
      <c r="AA330" s="4"/>
      <c r="AE330" s="2"/>
      <c r="AY330" s="2"/>
    </row>
    <row r="331" spans="1:53" ht="24.75" customHeight="1">
      <c r="A331" s="149"/>
      <c r="B331" s="149">
        <v>342</v>
      </c>
      <c r="C331" s="150" t="s">
        <v>548</v>
      </c>
      <c r="D331" s="151">
        <v>135874628</v>
      </c>
      <c r="E331" s="151">
        <v>86125971</v>
      </c>
      <c r="F331" s="151">
        <f t="shared" si="5"/>
        <v>49748657</v>
      </c>
      <c r="G331" s="148" t="s">
        <v>818</v>
      </c>
      <c r="H331" s="153"/>
      <c r="I331" s="17"/>
      <c r="J331" s="17"/>
      <c r="K331" s="5"/>
      <c r="L331" s="5"/>
      <c r="AE331" s="2"/>
      <c r="AY331" s="2"/>
    </row>
    <row r="332" spans="1:53" ht="36.75" customHeight="1">
      <c r="A332" s="149"/>
      <c r="B332" s="149">
        <v>343</v>
      </c>
      <c r="C332" s="150" t="s">
        <v>549</v>
      </c>
      <c r="D332" s="151">
        <v>124767950</v>
      </c>
      <c r="E332" s="151">
        <v>100682500</v>
      </c>
      <c r="F332" s="151">
        <f t="shared" si="5"/>
        <v>24085450</v>
      </c>
      <c r="G332" s="148" t="s">
        <v>818</v>
      </c>
      <c r="H332" s="28"/>
      <c r="I332" s="17"/>
      <c r="J332" s="17"/>
      <c r="K332" s="5"/>
      <c r="L332" s="5"/>
      <c r="AB332" s="4"/>
      <c r="AE332" s="2"/>
      <c r="AY332" s="2"/>
    </row>
    <row r="333" spans="1:53" ht="34.5" customHeight="1">
      <c r="A333" s="149"/>
      <c r="B333" s="149">
        <v>344</v>
      </c>
      <c r="C333" s="150" t="s">
        <v>550</v>
      </c>
      <c r="D333" s="151">
        <v>19998544</v>
      </c>
      <c r="E333" s="151">
        <v>11858300</v>
      </c>
      <c r="F333" s="151">
        <f t="shared" si="5"/>
        <v>8140244</v>
      </c>
      <c r="G333" s="148" t="s">
        <v>818</v>
      </c>
      <c r="H333" s="28"/>
      <c r="I333" s="17"/>
      <c r="J333" s="17"/>
      <c r="K333" s="5"/>
      <c r="L333" s="5"/>
      <c r="W333" s="2"/>
      <c r="AE333" s="2"/>
    </row>
    <row r="334" spans="1:53" ht="36.75" customHeight="1">
      <c r="A334" s="149"/>
      <c r="B334" s="149">
        <v>345</v>
      </c>
      <c r="C334" s="150" t="s">
        <v>551</v>
      </c>
      <c r="D334" s="151">
        <v>5000000</v>
      </c>
      <c r="E334" s="151">
        <v>0</v>
      </c>
      <c r="F334" s="151">
        <f t="shared" si="5"/>
        <v>5000000</v>
      </c>
      <c r="G334" s="148" t="s">
        <v>818</v>
      </c>
      <c r="H334" s="28"/>
      <c r="I334" s="17"/>
      <c r="J334" s="17"/>
      <c r="K334" s="5"/>
      <c r="L334" s="5"/>
      <c r="S334" s="2"/>
      <c r="T334" s="2"/>
      <c r="U334" s="2"/>
      <c r="V334" s="2"/>
      <c r="W334" s="2"/>
      <c r="AE334" s="2"/>
    </row>
    <row r="335" spans="1:53" ht="46.5" customHeight="1">
      <c r="A335" s="149"/>
      <c r="B335" s="149">
        <v>346</v>
      </c>
      <c r="C335" s="150" t="s">
        <v>552</v>
      </c>
      <c r="D335" s="151">
        <v>15900000</v>
      </c>
      <c r="E335" s="151">
        <v>7841000</v>
      </c>
      <c r="F335" s="151">
        <f t="shared" si="5"/>
        <v>8059000</v>
      </c>
      <c r="G335" s="148" t="s">
        <v>818</v>
      </c>
      <c r="H335" s="28"/>
      <c r="I335" s="17"/>
      <c r="J335" s="17"/>
      <c r="K335" s="5"/>
      <c r="L335" s="5"/>
      <c r="S335" s="2"/>
      <c r="T335" s="2"/>
      <c r="U335" s="2"/>
      <c r="V335" s="2"/>
      <c r="W335" s="2"/>
      <c r="AE335" s="2"/>
    </row>
    <row r="336" spans="1:53" ht="33" customHeight="1">
      <c r="A336" s="149"/>
      <c r="B336" s="149">
        <v>347</v>
      </c>
      <c r="C336" s="150" t="s">
        <v>553</v>
      </c>
      <c r="D336" s="151">
        <v>5000000</v>
      </c>
      <c r="E336" s="151">
        <v>2220000</v>
      </c>
      <c r="F336" s="151">
        <f>+D336-E336</f>
        <v>2780000</v>
      </c>
      <c r="G336" s="148" t="s">
        <v>818</v>
      </c>
      <c r="H336" s="28"/>
      <c r="I336" s="17"/>
      <c r="J336" s="17"/>
      <c r="K336" s="5"/>
      <c r="L336" s="5"/>
      <c r="S336" s="2"/>
      <c r="T336" s="2"/>
      <c r="U336" s="2"/>
      <c r="V336" s="2"/>
      <c r="W336" s="2"/>
      <c r="AE336" s="2"/>
    </row>
    <row r="337" spans="1:30" ht="17.25" customHeight="1">
      <c r="A337" s="149"/>
      <c r="B337" s="149">
        <v>351</v>
      </c>
      <c r="C337" s="150" t="s">
        <v>554</v>
      </c>
      <c r="D337" s="151">
        <v>12000000</v>
      </c>
      <c r="E337" s="151">
        <v>6914730</v>
      </c>
      <c r="F337" s="151">
        <f>+D337-E337</f>
        <v>5085270</v>
      </c>
      <c r="G337" s="148" t="s">
        <v>818</v>
      </c>
      <c r="H337" s="28"/>
      <c r="I337" s="17"/>
      <c r="J337" s="17"/>
      <c r="K337" s="5"/>
      <c r="L337" s="5"/>
      <c r="P337" s="2"/>
      <c r="S337" s="2"/>
      <c r="T337" s="2"/>
      <c r="U337" s="2"/>
      <c r="V337" s="2"/>
      <c r="W337" s="2"/>
    </row>
    <row r="338" spans="1:30" ht="25.5" customHeight="1">
      <c r="A338" s="149"/>
      <c r="B338" s="149">
        <v>354</v>
      </c>
      <c r="C338" s="150" t="s">
        <v>555</v>
      </c>
      <c r="D338" s="151">
        <v>1800000</v>
      </c>
      <c r="E338" s="151">
        <v>0</v>
      </c>
      <c r="F338" s="151">
        <f t="shared" si="5"/>
        <v>1800000</v>
      </c>
      <c r="G338" s="148" t="s">
        <v>818</v>
      </c>
      <c r="H338" s="28"/>
      <c r="I338" s="17"/>
      <c r="J338" s="17"/>
      <c r="K338" s="5"/>
      <c r="L338" s="5"/>
      <c r="P338" s="2"/>
      <c r="S338" s="2"/>
      <c r="T338" s="2"/>
      <c r="U338" s="2"/>
      <c r="V338" s="2"/>
      <c r="W338" s="2"/>
      <c r="AA338" s="4"/>
    </row>
    <row r="339" spans="1:30" ht="36.75" customHeight="1">
      <c r="A339" s="149"/>
      <c r="B339" s="149">
        <v>355</v>
      </c>
      <c r="C339" s="150" t="s">
        <v>556</v>
      </c>
      <c r="D339" s="151">
        <v>20500000</v>
      </c>
      <c r="E339" s="151">
        <v>15871440</v>
      </c>
      <c r="F339" s="151">
        <f t="shared" si="5"/>
        <v>4628560</v>
      </c>
      <c r="G339" s="148" t="s">
        <v>818</v>
      </c>
      <c r="H339" s="28"/>
      <c r="I339" s="17"/>
      <c r="J339" s="17"/>
      <c r="K339" s="5"/>
      <c r="L339" s="5"/>
      <c r="P339" s="2"/>
      <c r="S339" s="2"/>
      <c r="T339" s="2"/>
      <c r="U339" s="2"/>
      <c r="V339" s="2"/>
      <c r="W339" s="2"/>
    </row>
    <row r="340" spans="1:30" ht="39.75" customHeight="1">
      <c r="A340" s="149"/>
      <c r="B340" s="149">
        <v>357</v>
      </c>
      <c r="C340" s="150" t="s">
        <v>557</v>
      </c>
      <c r="D340" s="151">
        <v>1000000</v>
      </c>
      <c r="E340" s="151">
        <v>69000</v>
      </c>
      <c r="F340" s="151">
        <f t="shared" si="5"/>
        <v>931000</v>
      </c>
      <c r="G340" s="148" t="s">
        <v>818</v>
      </c>
      <c r="H340" s="28"/>
      <c r="I340" s="17"/>
      <c r="J340" s="17"/>
      <c r="K340" s="5"/>
      <c r="L340" s="5"/>
      <c r="P340" s="2"/>
      <c r="Q340" s="2"/>
      <c r="R340" s="2"/>
      <c r="S340" s="2"/>
      <c r="T340" s="2"/>
      <c r="U340" s="2"/>
      <c r="V340" s="2"/>
    </row>
    <row r="341" spans="1:30" ht="57.75" customHeight="1">
      <c r="A341" s="149"/>
      <c r="B341" s="149">
        <v>358</v>
      </c>
      <c r="C341" s="150" t="s">
        <v>558</v>
      </c>
      <c r="D341" s="151">
        <v>33000000</v>
      </c>
      <c r="E341" s="151">
        <v>0</v>
      </c>
      <c r="F341" s="151">
        <f t="shared" si="5"/>
        <v>33000000</v>
      </c>
      <c r="G341" s="148" t="s">
        <v>818</v>
      </c>
      <c r="H341" s="28"/>
      <c r="I341" s="17"/>
      <c r="J341" s="17"/>
      <c r="K341" s="5"/>
      <c r="L341" s="5"/>
      <c r="P341" s="2"/>
      <c r="Q341" s="2"/>
      <c r="R341" s="2"/>
      <c r="AB341" s="4"/>
    </row>
    <row r="342" spans="1:30" ht="53.25" customHeight="1">
      <c r="A342" s="149"/>
      <c r="B342" s="149">
        <v>361</v>
      </c>
      <c r="C342" s="150" t="s">
        <v>559</v>
      </c>
      <c r="D342" s="151">
        <v>1237280200</v>
      </c>
      <c r="E342" s="151">
        <v>1237280200</v>
      </c>
      <c r="F342" s="151">
        <f t="shared" si="5"/>
        <v>0</v>
      </c>
      <c r="G342" s="148" t="s">
        <v>818</v>
      </c>
      <c r="H342" s="28"/>
      <c r="I342" s="17"/>
      <c r="J342" s="17"/>
      <c r="K342" s="5"/>
      <c r="L342" s="5"/>
      <c r="P342" s="2"/>
      <c r="Q342" s="2"/>
      <c r="R342" s="2"/>
    </row>
    <row r="343" spans="1:30" ht="26.25" customHeight="1">
      <c r="A343" s="149"/>
      <c r="B343" s="149">
        <v>362</v>
      </c>
      <c r="C343" s="150" t="s">
        <v>560</v>
      </c>
      <c r="D343" s="151">
        <v>1560000</v>
      </c>
      <c r="E343" s="151">
        <v>374700</v>
      </c>
      <c r="F343" s="151">
        <f t="shared" si="5"/>
        <v>1185300</v>
      </c>
      <c r="G343" s="148" t="s">
        <v>818</v>
      </c>
      <c r="H343" s="28"/>
      <c r="I343" s="17"/>
      <c r="J343" s="17"/>
      <c r="K343" s="5"/>
      <c r="L343" s="5"/>
      <c r="P343" s="2"/>
      <c r="Q343" s="2"/>
      <c r="R343" s="2"/>
      <c r="AC343" s="4"/>
    </row>
    <row r="344" spans="1:30" ht="42" customHeight="1">
      <c r="A344" s="149"/>
      <c r="B344" s="149">
        <v>391</v>
      </c>
      <c r="C344" s="150" t="s">
        <v>561</v>
      </c>
      <c r="D344" s="151">
        <v>13000000</v>
      </c>
      <c r="E344" s="151">
        <v>6012700</v>
      </c>
      <c r="F344" s="151"/>
      <c r="G344" s="148" t="s">
        <v>818</v>
      </c>
      <c r="H344" s="28"/>
      <c r="I344" s="17"/>
      <c r="J344" s="17"/>
      <c r="K344" s="5"/>
      <c r="L344" s="5"/>
      <c r="Q344" s="2"/>
      <c r="R344" s="2"/>
    </row>
    <row r="345" spans="1:30" ht="53.25" customHeight="1">
      <c r="A345" s="149"/>
      <c r="B345" s="149">
        <v>392</v>
      </c>
      <c r="C345" s="150" t="s">
        <v>562</v>
      </c>
      <c r="D345" s="151">
        <v>94880200</v>
      </c>
      <c r="E345" s="151">
        <v>91964000</v>
      </c>
      <c r="F345" s="151">
        <f t="shared" si="5"/>
        <v>2916200</v>
      </c>
      <c r="G345" s="148" t="s">
        <v>818</v>
      </c>
      <c r="H345" s="28"/>
      <c r="I345" s="25"/>
      <c r="J345" s="25"/>
      <c r="K345" s="8"/>
      <c r="L345" s="8"/>
      <c r="M345" s="4"/>
      <c r="N345" s="4"/>
      <c r="O345" s="4"/>
      <c r="Q345" s="2"/>
      <c r="R345" s="2"/>
    </row>
    <row r="346" spans="1:30" ht="32.25" customHeight="1">
      <c r="A346" s="149"/>
      <c r="B346" s="149">
        <v>393</v>
      </c>
      <c r="C346" s="150" t="s">
        <v>563</v>
      </c>
      <c r="D346" s="151">
        <v>13028500</v>
      </c>
      <c r="E346" s="151">
        <v>3028500</v>
      </c>
      <c r="F346" s="151">
        <f t="shared" si="5"/>
        <v>10000000</v>
      </c>
      <c r="G346" s="148" t="s">
        <v>818</v>
      </c>
      <c r="H346" s="28"/>
      <c r="I346" s="17"/>
      <c r="J346" s="17"/>
      <c r="K346" s="5"/>
      <c r="L346" s="5"/>
      <c r="Q346" s="2"/>
      <c r="R346" s="2"/>
      <c r="AD346" s="4"/>
    </row>
    <row r="347" spans="1:30" ht="29.25" customHeight="1">
      <c r="A347" s="149"/>
      <c r="B347" s="149">
        <v>394</v>
      </c>
      <c r="C347" s="150" t="s">
        <v>564</v>
      </c>
      <c r="D347" s="151">
        <v>5000000</v>
      </c>
      <c r="E347" s="151">
        <v>2719200</v>
      </c>
      <c r="F347" s="151">
        <f t="shared" si="5"/>
        <v>2280800</v>
      </c>
      <c r="G347" s="148" t="s">
        <v>818</v>
      </c>
      <c r="H347" s="28"/>
      <c r="I347" s="17"/>
      <c r="J347" s="17"/>
      <c r="K347" s="5"/>
      <c r="L347" s="5"/>
      <c r="AA347" s="4"/>
    </row>
    <row r="348" spans="1:30" ht="55.5" customHeight="1">
      <c r="A348" s="149"/>
      <c r="B348" s="149">
        <v>395</v>
      </c>
      <c r="C348" s="150" t="s">
        <v>565</v>
      </c>
      <c r="D348" s="151">
        <v>5000000</v>
      </c>
      <c r="E348" s="151">
        <v>1005000</v>
      </c>
      <c r="F348" s="151">
        <f t="shared" si="5"/>
        <v>3995000</v>
      </c>
      <c r="G348" s="148" t="s">
        <v>818</v>
      </c>
      <c r="H348" s="28"/>
      <c r="I348" s="17"/>
      <c r="J348" s="17"/>
      <c r="K348" s="5"/>
      <c r="L348" s="5"/>
    </row>
    <row r="349" spans="1:30" ht="69" customHeight="1">
      <c r="A349" s="149"/>
      <c r="B349" s="149">
        <v>396</v>
      </c>
      <c r="C349" s="150" t="s">
        <v>566</v>
      </c>
      <c r="D349" s="151">
        <v>16500000</v>
      </c>
      <c r="E349" s="151">
        <v>10589090</v>
      </c>
      <c r="F349" s="151">
        <f t="shared" si="5"/>
        <v>5910910</v>
      </c>
      <c r="G349" s="148" t="s">
        <v>818</v>
      </c>
      <c r="H349" s="153"/>
      <c r="I349" s="17"/>
      <c r="J349" s="17"/>
      <c r="K349" s="5"/>
      <c r="L349" s="5"/>
    </row>
    <row r="350" spans="1:30" ht="56.25" customHeight="1">
      <c r="A350" s="149"/>
      <c r="B350" s="149">
        <v>397</v>
      </c>
      <c r="C350" s="150" t="s">
        <v>567</v>
      </c>
      <c r="D350" s="151">
        <v>35094000</v>
      </c>
      <c r="E350" s="151">
        <v>25371140</v>
      </c>
      <c r="F350" s="151">
        <f t="shared" si="5"/>
        <v>9722860</v>
      </c>
      <c r="G350" s="148" t="s">
        <v>818</v>
      </c>
      <c r="H350" s="28"/>
      <c r="I350" s="17"/>
      <c r="J350" s="17"/>
      <c r="K350" s="5"/>
      <c r="L350" s="5"/>
    </row>
    <row r="351" spans="1:30" ht="63" customHeight="1">
      <c r="A351" s="149"/>
      <c r="B351" s="149">
        <v>398</v>
      </c>
      <c r="C351" s="150" t="s">
        <v>568</v>
      </c>
      <c r="D351" s="151">
        <v>14000000</v>
      </c>
      <c r="E351" s="151">
        <v>5025000</v>
      </c>
      <c r="F351" s="151">
        <f t="shared" si="5"/>
        <v>8975000</v>
      </c>
      <c r="G351" s="148" t="s">
        <v>818</v>
      </c>
      <c r="H351" s="28"/>
      <c r="I351" s="17"/>
      <c r="J351" s="17"/>
      <c r="K351" s="5"/>
      <c r="L351" s="5"/>
    </row>
    <row r="352" spans="1:30" ht="46.5" customHeight="1">
      <c r="A352" s="149"/>
      <c r="B352" s="149">
        <v>399</v>
      </c>
      <c r="C352" s="150" t="s">
        <v>569</v>
      </c>
      <c r="D352" s="151">
        <v>21000000</v>
      </c>
      <c r="E352" s="151">
        <v>6706140</v>
      </c>
      <c r="F352" s="151">
        <f t="shared" si="5"/>
        <v>14293860</v>
      </c>
      <c r="G352" s="148" t="s">
        <v>818</v>
      </c>
      <c r="H352" s="28"/>
      <c r="I352" s="17"/>
      <c r="J352" s="17"/>
      <c r="K352" s="5"/>
      <c r="L352" s="5"/>
    </row>
    <row r="353" spans="1:30" ht="63.75" customHeight="1">
      <c r="A353" s="146">
        <v>500</v>
      </c>
      <c r="B353" s="146"/>
      <c r="C353" s="152" t="s">
        <v>570</v>
      </c>
      <c r="D353" s="147">
        <f>SUM(D354:D363)</f>
        <v>5843134482</v>
      </c>
      <c r="E353" s="147">
        <f>SUM(E354:E363)</f>
        <v>2591300797</v>
      </c>
      <c r="F353" s="147">
        <f>SUM(F354:F363)</f>
        <v>3251833685</v>
      </c>
      <c r="G353" s="148" t="s">
        <v>818</v>
      </c>
      <c r="H353" s="28"/>
      <c r="I353" s="17"/>
      <c r="J353" s="17"/>
      <c r="K353" s="5"/>
      <c r="L353" s="5"/>
    </row>
    <row r="354" spans="1:30" ht="93.75" customHeight="1">
      <c r="A354" s="149"/>
      <c r="B354" s="149">
        <v>522</v>
      </c>
      <c r="C354" s="76" t="s">
        <v>571</v>
      </c>
      <c r="D354" s="151">
        <v>730000000</v>
      </c>
      <c r="E354" s="151">
        <v>664822027</v>
      </c>
      <c r="F354" s="151">
        <f t="shared" ref="F354:F363" si="6">+D354-E354</f>
        <v>65177973</v>
      </c>
      <c r="G354" s="148" t="s">
        <v>818</v>
      </c>
      <c r="H354" s="28"/>
      <c r="I354" s="17"/>
      <c r="J354" s="17"/>
      <c r="K354" s="5"/>
      <c r="L354" s="5"/>
    </row>
    <row r="355" spans="1:30" ht="54.75" customHeight="1">
      <c r="A355" s="149"/>
      <c r="B355" s="149">
        <v>533</v>
      </c>
      <c r="C355" s="76" t="s">
        <v>572</v>
      </c>
      <c r="D355" s="151">
        <v>60000000</v>
      </c>
      <c r="E355" s="151">
        <v>0</v>
      </c>
      <c r="F355" s="151">
        <f t="shared" si="6"/>
        <v>60000000</v>
      </c>
      <c r="G355" s="148" t="s">
        <v>818</v>
      </c>
      <c r="H355" s="28"/>
      <c r="I355" s="17"/>
      <c r="J355" s="17"/>
      <c r="K355" s="5"/>
      <c r="L355" s="5"/>
      <c r="AC355" s="2"/>
    </row>
    <row r="356" spans="1:30" ht="135.75" customHeight="1">
      <c r="A356" s="149"/>
      <c r="B356" s="149">
        <v>534</v>
      </c>
      <c r="C356" s="150" t="s">
        <v>573</v>
      </c>
      <c r="D356" s="151">
        <v>26199750</v>
      </c>
      <c r="E356" s="151">
        <v>12446500</v>
      </c>
      <c r="F356" s="151">
        <f t="shared" si="6"/>
        <v>13753250</v>
      </c>
      <c r="G356" s="148" t="s">
        <v>818</v>
      </c>
      <c r="H356" s="28"/>
      <c r="I356" s="17"/>
      <c r="J356" s="17"/>
      <c r="K356" s="5"/>
      <c r="L356" s="5"/>
      <c r="AC356" s="2"/>
    </row>
    <row r="357" spans="1:30" ht="58.5" customHeight="1">
      <c r="A357" s="149"/>
      <c r="B357" s="149">
        <v>536</v>
      </c>
      <c r="C357" s="150" t="s">
        <v>574</v>
      </c>
      <c r="D357" s="151">
        <v>313203308</v>
      </c>
      <c r="E357" s="151">
        <v>285823308</v>
      </c>
      <c r="F357" s="151">
        <f t="shared" si="6"/>
        <v>27380000</v>
      </c>
      <c r="G357" s="148" t="s">
        <v>818</v>
      </c>
      <c r="H357" s="28"/>
      <c r="I357" s="26"/>
      <c r="J357" s="26"/>
      <c r="K357" s="9"/>
      <c r="L357" s="9"/>
      <c r="M357" s="2"/>
      <c r="N357" s="2"/>
      <c r="O357" s="2"/>
      <c r="AC357" s="2"/>
    </row>
    <row r="358" spans="1:30" ht="39.75" customHeight="1">
      <c r="A358" s="149"/>
      <c r="B358" s="149">
        <v>537</v>
      </c>
      <c r="C358" s="150" t="s">
        <v>575</v>
      </c>
      <c r="D358" s="151">
        <v>220000000</v>
      </c>
      <c r="E358" s="151">
        <v>0</v>
      </c>
      <c r="F358" s="151">
        <f t="shared" si="6"/>
        <v>220000000</v>
      </c>
      <c r="G358" s="148" t="s">
        <v>818</v>
      </c>
      <c r="H358" s="28"/>
      <c r="I358" s="26"/>
      <c r="J358" s="26"/>
      <c r="K358" s="9"/>
      <c r="L358" s="9"/>
      <c r="M358" s="2"/>
      <c r="N358" s="2"/>
      <c r="O358" s="2"/>
      <c r="AC358" s="2"/>
      <c r="AD358" s="2"/>
    </row>
    <row r="359" spans="1:30" ht="45.75" customHeight="1">
      <c r="A359" s="149"/>
      <c r="B359" s="149">
        <v>538</v>
      </c>
      <c r="C359" s="150" t="s">
        <v>576</v>
      </c>
      <c r="D359" s="151">
        <v>291231538</v>
      </c>
      <c r="E359" s="151">
        <v>34406550</v>
      </c>
      <c r="F359" s="151">
        <f t="shared" si="6"/>
        <v>256824988</v>
      </c>
      <c r="G359" s="148" t="s">
        <v>818</v>
      </c>
      <c r="H359" s="44"/>
      <c r="I359" s="26"/>
      <c r="J359" s="26"/>
      <c r="K359" s="9"/>
      <c r="L359" s="9"/>
      <c r="M359" s="2"/>
      <c r="N359" s="2"/>
      <c r="O359" s="2"/>
      <c r="AB359" s="4"/>
      <c r="AC359" s="2"/>
      <c r="AD359" s="2"/>
    </row>
    <row r="360" spans="1:30" ht="38.25" customHeight="1">
      <c r="A360" s="149"/>
      <c r="B360" s="149">
        <v>541</v>
      </c>
      <c r="C360" s="150" t="s">
        <v>577</v>
      </c>
      <c r="D360" s="151">
        <v>1073795646</v>
      </c>
      <c r="E360" s="151">
        <v>863158976</v>
      </c>
      <c r="F360" s="151">
        <f t="shared" si="6"/>
        <v>210636670</v>
      </c>
      <c r="G360" s="148" t="s">
        <v>818</v>
      </c>
      <c r="H360" s="44"/>
      <c r="I360" s="26"/>
      <c r="J360" s="26"/>
      <c r="K360" s="9"/>
      <c r="L360" s="9"/>
      <c r="M360" s="2"/>
      <c r="N360" s="2"/>
      <c r="O360" s="2"/>
      <c r="AC360" s="2"/>
      <c r="AD360" s="2"/>
    </row>
    <row r="361" spans="1:30" ht="174.75" customHeight="1">
      <c r="A361" s="149"/>
      <c r="B361" s="149">
        <v>542</v>
      </c>
      <c r="C361" s="150" t="s">
        <v>578</v>
      </c>
      <c r="D361" s="151">
        <v>24500000</v>
      </c>
      <c r="E361" s="151">
        <v>0</v>
      </c>
      <c r="F361" s="151">
        <f t="shared" si="6"/>
        <v>24500000</v>
      </c>
      <c r="G361" s="148" t="s">
        <v>818</v>
      </c>
      <c r="H361" s="33"/>
      <c r="I361" s="26"/>
      <c r="J361" s="26"/>
      <c r="K361" s="9"/>
      <c r="L361" s="9"/>
      <c r="M361" s="2"/>
      <c r="N361" s="2"/>
      <c r="O361" s="2"/>
      <c r="AC361" s="2"/>
      <c r="AD361" s="2"/>
    </row>
    <row r="362" spans="1:30" ht="50.25" customHeight="1">
      <c r="A362" s="149"/>
      <c r="B362" s="149">
        <v>543</v>
      </c>
      <c r="C362" s="150" t="s">
        <v>579</v>
      </c>
      <c r="D362" s="151">
        <v>1748231196</v>
      </c>
      <c r="E362" s="151">
        <v>317999000</v>
      </c>
      <c r="F362" s="151">
        <f t="shared" si="6"/>
        <v>1430232196</v>
      </c>
      <c r="G362" s="148" t="s">
        <v>818</v>
      </c>
      <c r="H362" s="44"/>
      <c r="I362" s="26"/>
      <c r="J362" s="26"/>
      <c r="K362" s="9"/>
      <c r="L362" s="9"/>
      <c r="M362" s="2"/>
      <c r="N362" s="2"/>
      <c r="O362" s="2"/>
      <c r="AD362" s="2"/>
    </row>
    <row r="363" spans="1:30" ht="81.75" customHeight="1">
      <c r="A363" s="149"/>
      <c r="B363" s="149">
        <v>579</v>
      </c>
      <c r="C363" s="150" t="s">
        <v>580</v>
      </c>
      <c r="D363" s="151">
        <v>1355973044</v>
      </c>
      <c r="E363" s="151">
        <v>412644436</v>
      </c>
      <c r="F363" s="151">
        <f t="shared" si="6"/>
        <v>943328608</v>
      </c>
      <c r="G363" s="148" t="s">
        <v>818</v>
      </c>
      <c r="H363" s="154"/>
      <c r="I363" s="26"/>
      <c r="J363" s="26"/>
      <c r="K363" s="9"/>
      <c r="L363" s="9"/>
      <c r="M363" s="2"/>
      <c r="N363" s="2"/>
      <c r="O363" s="2"/>
      <c r="AD363" s="2"/>
    </row>
    <row r="364" spans="1:30" ht="40.5" customHeight="1">
      <c r="A364" s="146">
        <v>800</v>
      </c>
      <c r="B364" s="146"/>
      <c r="C364" s="155" t="s">
        <v>581</v>
      </c>
      <c r="D364" s="147">
        <f>SUM(D365:D375)</f>
        <v>54014827104</v>
      </c>
      <c r="E364" s="147">
        <f>SUM(E365:E375)</f>
        <v>50509921050</v>
      </c>
      <c r="F364" s="147">
        <f>SUM(F365:F375)</f>
        <v>3504906054</v>
      </c>
      <c r="G364" s="148" t="s">
        <v>818</v>
      </c>
      <c r="H364" s="154"/>
      <c r="I364" s="17"/>
      <c r="J364" s="17"/>
      <c r="K364" s="5"/>
      <c r="L364" s="5"/>
      <c r="AD364" s="2"/>
    </row>
    <row r="365" spans="1:30" ht="50.25" customHeight="1">
      <c r="A365" s="149"/>
      <c r="B365" s="149">
        <v>811</v>
      </c>
      <c r="C365" s="76" t="s">
        <v>582</v>
      </c>
      <c r="D365" s="151">
        <v>42535330408</v>
      </c>
      <c r="E365" s="151">
        <v>39534574699</v>
      </c>
      <c r="F365" s="151">
        <f t="shared" ref="F365:F375" si="7">+D365-E365</f>
        <v>3000755709</v>
      </c>
      <c r="G365" s="148" t="s">
        <v>818</v>
      </c>
      <c r="H365" s="154"/>
      <c r="I365" s="17"/>
      <c r="J365" s="17"/>
      <c r="K365" s="5"/>
      <c r="L365" s="5"/>
      <c r="AA365" s="4"/>
    </row>
    <row r="366" spans="1:30" ht="39" customHeight="1">
      <c r="A366" s="149"/>
      <c r="B366" s="149">
        <v>841</v>
      </c>
      <c r="C366" s="150" t="s">
        <v>583</v>
      </c>
      <c r="D366" s="151">
        <v>170000000</v>
      </c>
      <c r="E366" s="151">
        <v>7856500</v>
      </c>
      <c r="F366" s="151">
        <f t="shared" si="7"/>
        <v>162143500</v>
      </c>
      <c r="G366" s="148" t="s">
        <v>818</v>
      </c>
      <c r="H366" s="156"/>
      <c r="I366" s="17"/>
      <c r="J366" s="17"/>
      <c r="K366" s="5"/>
      <c r="L366" s="5"/>
    </row>
    <row r="367" spans="1:30" ht="27.75" customHeight="1">
      <c r="A367" s="149"/>
      <c r="B367" s="149">
        <v>842</v>
      </c>
      <c r="C367" s="150" t="s">
        <v>584</v>
      </c>
      <c r="D367" s="151">
        <v>61380000</v>
      </c>
      <c r="E367" s="151">
        <v>0</v>
      </c>
      <c r="F367" s="151">
        <f t="shared" si="7"/>
        <v>61380000</v>
      </c>
      <c r="G367" s="148" t="s">
        <v>818</v>
      </c>
      <c r="H367" s="157"/>
      <c r="I367" s="17"/>
      <c r="J367" s="17"/>
      <c r="K367" s="5"/>
      <c r="L367" s="5"/>
    </row>
    <row r="368" spans="1:30" ht="25.5" customHeight="1">
      <c r="A368" s="149"/>
      <c r="B368" s="149">
        <v>845</v>
      </c>
      <c r="C368" s="150" t="s">
        <v>585</v>
      </c>
      <c r="D368" s="151">
        <v>1111054305</v>
      </c>
      <c r="E368" s="151">
        <v>1111054305</v>
      </c>
      <c r="F368" s="151">
        <f t="shared" si="7"/>
        <v>0</v>
      </c>
      <c r="G368" s="148" t="s">
        <v>818</v>
      </c>
      <c r="H368" s="28"/>
      <c r="I368" s="17"/>
      <c r="J368" s="17"/>
      <c r="K368" s="5"/>
      <c r="L368" s="5"/>
    </row>
    <row r="369" spans="1:28" ht="29.25" customHeight="1">
      <c r="A369" s="149"/>
      <c r="B369" s="149">
        <v>849</v>
      </c>
      <c r="C369" s="150" t="s">
        <v>586</v>
      </c>
      <c r="D369" s="151">
        <v>400000000</v>
      </c>
      <c r="E369" s="151">
        <v>239701698</v>
      </c>
      <c r="F369" s="151">
        <f t="shared" si="7"/>
        <v>160298302</v>
      </c>
      <c r="G369" s="148" t="s">
        <v>818</v>
      </c>
      <c r="H369" s="28"/>
      <c r="I369" s="17"/>
      <c r="J369" s="17"/>
      <c r="K369" s="5"/>
      <c r="L369" s="5"/>
    </row>
    <row r="370" spans="1:28" ht="17.25" customHeight="1">
      <c r="A370" s="149"/>
      <c r="B370" s="149">
        <v>851</v>
      </c>
      <c r="C370" s="150" t="s">
        <v>587</v>
      </c>
      <c r="D370" s="151">
        <v>844709397</v>
      </c>
      <c r="E370" s="151">
        <v>844709397</v>
      </c>
      <c r="F370" s="151">
        <f t="shared" si="7"/>
        <v>0</v>
      </c>
      <c r="G370" s="148" t="s">
        <v>818</v>
      </c>
      <c r="H370" s="28"/>
      <c r="I370" s="17"/>
      <c r="J370" s="17"/>
      <c r="K370" s="5"/>
      <c r="L370" s="5"/>
    </row>
    <row r="371" spans="1:28" ht="30" customHeight="1">
      <c r="A371" s="149"/>
      <c r="B371" s="149">
        <v>852</v>
      </c>
      <c r="C371" s="150" t="s">
        <v>588</v>
      </c>
      <c r="D371" s="151">
        <v>0</v>
      </c>
      <c r="E371" s="151">
        <v>0</v>
      </c>
      <c r="F371" s="151">
        <f t="shared" si="7"/>
        <v>0</v>
      </c>
      <c r="G371" s="148" t="s">
        <v>818</v>
      </c>
      <c r="H371" s="28"/>
      <c r="I371" s="17"/>
      <c r="J371" s="17"/>
      <c r="K371" s="5"/>
      <c r="L371" s="5"/>
      <c r="AB371" s="2"/>
    </row>
    <row r="372" spans="1:28" ht="26.25" customHeight="1">
      <c r="A372" s="149"/>
      <c r="B372" s="149">
        <v>854</v>
      </c>
      <c r="C372" s="150" t="s">
        <v>589</v>
      </c>
      <c r="D372" s="151">
        <v>235000000</v>
      </c>
      <c r="E372" s="151">
        <v>173204925</v>
      </c>
      <c r="F372" s="151">
        <f t="shared" si="7"/>
        <v>61795075</v>
      </c>
      <c r="G372" s="148" t="s">
        <v>818</v>
      </c>
      <c r="H372" s="28"/>
      <c r="I372" s="17"/>
      <c r="J372" s="17"/>
      <c r="K372" s="5"/>
      <c r="L372" s="5"/>
      <c r="AB372" s="2"/>
    </row>
    <row r="373" spans="1:28" ht="40.5" customHeight="1">
      <c r="A373" s="149"/>
      <c r="B373" s="149">
        <v>861</v>
      </c>
      <c r="C373" s="76" t="s">
        <v>582</v>
      </c>
      <c r="D373" s="151">
        <v>960046027</v>
      </c>
      <c r="E373" s="151">
        <v>905160622</v>
      </c>
      <c r="F373" s="151">
        <f t="shared" si="7"/>
        <v>54885405</v>
      </c>
      <c r="G373" s="148" t="s">
        <v>818</v>
      </c>
      <c r="H373" s="157"/>
      <c r="I373" s="17"/>
      <c r="J373" s="17"/>
      <c r="K373" s="5"/>
      <c r="L373" s="5"/>
      <c r="AB373" s="2"/>
    </row>
    <row r="374" spans="1:28" ht="87.75" customHeight="1">
      <c r="A374" s="149"/>
      <c r="B374" s="149">
        <v>876</v>
      </c>
      <c r="C374" s="76" t="s">
        <v>590</v>
      </c>
      <c r="D374" s="151">
        <v>1058000177</v>
      </c>
      <c r="E374" s="151">
        <v>1058000177</v>
      </c>
      <c r="F374" s="151">
        <f t="shared" si="7"/>
        <v>0</v>
      </c>
      <c r="G374" s="148" t="s">
        <v>818</v>
      </c>
      <c r="H374" s="156"/>
      <c r="I374" s="17"/>
      <c r="J374" s="17"/>
      <c r="K374" s="5"/>
      <c r="L374" s="5"/>
      <c r="AB374" s="2"/>
    </row>
    <row r="375" spans="1:28" ht="45" customHeight="1">
      <c r="A375" s="149"/>
      <c r="B375" s="149">
        <v>879</v>
      </c>
      <c r="C375" s="150" t="s">
        <v>591</v>
      </c>
      <c r="D375" s="151">
        <v>6639306790</v>
      </c>
      <c r="E375" s="151">
        <v>6635658727</v>
      </c>
      <c r="F375" s="151">
        <f t="shared" si="7"/>
        <v>3648063</v>
      </c>
      <c r="G375" s="148" t="s">
        <v>818</v>
      </c>
      <c r="H375" s="156"/>
      <c r="I375" s="17"/>
      <c r="J375" s="17"/>
      <c r="K375" s="5"/>
      <c r="L375" s="5"/>
      <c r="AB375" s="2"/>
    </row>
    <row r="376" spans="1:28" ht="63" customHeight="1">
      <c r="A376" s="146">
        <v>900</v>
      </c>
      <c r="B376" s="146"/>
      <c r="C376" s="155" t="s">
        <v>592</v>
      </c>
      <c r="D376" s="147">
        <f>SUM(D377:D378)</f>
        <v>1943464837</v>
      </c>
      <c r="E376" s="147">
        <f>SUM(E377:E378)</f>
        <v>1549570765</v>
      </c>
      <c r="F376" s="147">
        <f>SUM(F377:F378)</f>
        <v>393894072</v>
      </c>
      <c r="G376" s="148" t="s">
        <v>818</v>
      </c>
      <c r="H376" s="156"/>
      <c r="I376" s="17"/>
      <c r="J376" s="17"/>
      <c r="K376" s="5"/>
      <c r="L376" s="5"/>
      <c r="AB376" s="2"/>
    </row>
    <row r="377" spans="1:28" ht="57" customHeight="1">
      <c r="A377" s="149"/>
      <c r="B377" s="149">
        <v>910</v>
      </c>
      <c r="C377" s="150" t="s">
        <v>593</v>
      </c>
      <c r="D377" s="151">
        <v>1861627953</v>
      </c>
      <c r="E377" s="151">
        <v>1537569163</v>
      </c>
      <c r="F377" s="151">
        <f t="shared" ref="F377:F378" si="8">+D377-E377</f>
        <v>324058790</v>
      </c>
      <c r="G377" s="148" t="s">
        <v>818</v>
      </c>
      <c r="H377" s="156"/>
      <c r="I377" s="17"/>
      <c r="J377" s="17"/>
      <c r="K377" s="5"/>
      <c r="L377" s="5"/>
      <c r="AB377" s="2"/>
    </row>
    <row r="378" spans="1:28" ht="52.5" customHeight="1">
      <c r="A378" s="149"/>
      <c r="B378" s="149">
        <v>920</v>
      </c>
      <c r="C378" s="150" t="s">
        <v>594</v>
      </c>
      <c r="D378" s="151">
        <v>81836884</v>
      </c>
      <c r="E378" s="151">
        <v>12001602</v>
      </c>
      <c r="F378" s="151">
        <f t="shared" si="8"/>
        <v>69835282</v>
      </c>
      <c r="G378" s="148" t="s">
        <v>818</v>
      </c>
      <c r="H378" s="156"/>
      <c r="I378" s="17"/>
      <c r="J378" s="17"/>
      <c r="K378" s="5"/>
      <c r="L378" s="5"/>
      <c r="AB378" s="2"/>
    </row>
    <row r="379" spans="1:28" ht="33.75" customHeight="1">
      <c r="A379" s="149"/>
      <c r="B379" s="149"/>
      <c r="C379" s="152" t="s">
        <v>595</v>
      </c>
      <c r="D379" s="147">
        <f>+D376+D364+D353+D320+D287+D270</f>
        <v>146406202713</v>
      </c>
      <c r="E379" s="147">
        <f>+E376+E364+E353+E320+E287+E270</f>
        <v>128738148481</v>
      </c>
      <c r="F379" s="147">
        <f>+F376+F364+F353+F320+F287+F270</f>
        <v>17661066932</v>
      </c>
      <c r="G379" s="148" t="s">
        <v>818</v>
      </c>
      <c r="H379" s="158"/>
      <c r="I379" s="22"/>
      <c r="J379" s="22"/>
      <c r="AB379" s="2"/>
    </row>
    <row r="380" spans="1:28" ht="68.25" customHeight="1">
      <c r="A380" s="159"/>
      <c r="B380" s="159"/>
      <c r="C380" s="159"/>
      <c r="D380" s="159"/>
      <c r="E380" s="159"/>
      <c r="F380" s="159"/>
      <c r="G380" s="160"/>
      <c r="H380" s="158"/>
      <c r="I380" s="22"/>
      <c r="J380" s="22"/>
      <c r="AB380" s="2"/>
    </row>
    <row r="381" spans="1:28" ht="33" customHeight="1">
      <c r="A381" s="159"/>
      <c r="B381" s="159"/>
      <c r="C381" s="159"/>
      <c r="D381" s="159"/>
      <c r="E381" s="159"/>
      <c r="F381" s="159"/>
      <c r="G381" s="160"/>
      <c r="H381" s="158"/>
      <c r="I381" s="22"/>
      <c r="J381" s="22"/>
      <c r="AA381" s="2"/>
    </row>
    <row r="382" spans="1:28" ht="30.75" customHeight="1">
      <c r="A382" s="159"/>
      <c r="B382" s="159"/>
      <c r="C382" s="159"/>
      <c r="D382" s="159"/>
      <c r="E382" s="159"/>
      <c r="F382" s="159"/>
      <c r="G382" s="160"/>
      <c r="H382" s="158"/>
      <c r="I382" s="22"/>
      <c r="J382" s="22"/>
      <c r="AA382" s="2"/>
    </row>
    <row r="383" spans="1:28" ht="12" hidden="1" customHeight="1">
      <c r="H383" s="158"/>
      <c r="I383" s="22"/>
      <c r="J383" s="22"/>
      <c r="AA383" s="2"/>
    </row>
    <row r="384" spans="1:28" ht="39" customHeight="1">
      <c r="A384" s="277" t="s">
        <v>59</v>
      </c>
      <c r="B384" s="278"/>
      <c r="C384" s="278"/>
      <c r="D384" s="278"/>
      <c r="E384" s="278"/>
      <c r="F384" s="278"/>
      <c r="G384" s="279"/>
      <c r="H384" s="158"/>
      <c r="I384" s="22"/>
      <c r="J384" s="22"/>
    </row>
    <row r="385" spans="1:29" ht="38.25" customHeight="1">
      <c r="A385" s="38" t="s">
        <v>18</v>
      </c>
      <c r="B385" s="38" t="s">
        <v>60</v>
      </c>
      <c r="C385" s="38" t="s">
        <v>61</v>
      </c>
      <c r="D385" s="251" t="s">
        <v>62</v>
      </c>
      <c r="E385" s="252"/>
      <c r="F385" s="253"/>
      <c r="G385" s="38" t="s">
        <v>63</v>
      </c>
      <c r="H385" s="161"/>
      <c r="I385" s="22"/>
      <c r="J385" s="22"/>
    </row>
    <row r="386" spans="1:29" ht="33.75" customHeight="1">
      <c r="A386" s="285" t="s">
        <v>184</v>
      </c>
      <c r="B386" s="286"/>
      <c r="C386" s="286"/>
      <c r="D386" s="286"/>
      <c r="E386" s="286"/>
      <c r="F386" s="286"/>
      <c r="G386" s="287"/>
      <c r="H386" s="161"/>
      <c r="I386" s="22"/>
      <c r="J386" s="22"/>
    </row>
    <row r="387" spans="1:29" ht="41.25" customHeight="1">
      <c r="A387" s="162">
        <v>44774</v>
      </c>
      <c r="B387" s="34" t="s">
        <v>332</v>
      </c>
      <c r="C387" s="34"/>
      <c r="D387" s="257" t="s">
        <v>333</v>
      </c>
      <c r="E387" s="258"/>
      <c r="F387" s="268"/>
      <c r="G387" s="163" t="s">
        <v>334</v>
      </c>
      <c r="H387" s="161"/>
      <c r="I387" s="22"/>
      <c r="J387" s="22"/>
    </row>
    <row r="388" spans="1:29" ht="34.5" customHeight="1">
      <c r="A388" s="164">
        <v>44835</v>
      </c>
      <c r="B388" s="165" t="s">
        <v>335</v>
      </c>
      <c r="C388" s="165"/>
      <c r="D388" s="254" t="s">
        <v>333</v>
      </c>
      <c r="E388" s="255"/>
      <c r="F388" s="256"/>
      <c r="G388" s="74" t="s">
        <v>336</v>
      </c>
      <c r="H388" s="161"/>
      <c r="I388" s="22"/>
      <c r="J388" s="22"/>
    </row>
    <row r="389" spans="1:29" ht="22.5" customHeight="1">
      <c r="A389" s="162">
        <v>44866</v>
      </c>
      <c r="B389" s="166" t="s">
        <v>337</v>
      </c>
      <c r="C389" s="166"/>
      <c r="D389" s="269" t="s">
        <v>333</v>
      </c>
      <c r="E389" s="401"/>
      <c r="F389" s="273"/>
      <c r="G389" s="163" t="s">
        <v>338</v>
      </c>
      <c r="H389" s="161"/>
      <c r="I389" s="22"/>
      <c r="J389" s="22"/>
      <c r="AA389" s="13"/>
      <c r="AB389" s="13"/>
    </row>
    <row r="390" spans="1:29" ht="24" customHeight="1">
      <c r="A390" s="162">
        <v>44896</v>
      </c>
      <c r="B390" s="166" t="s">
        <v>339</v>
      </c>
      <c r="C390" s="166"/>
      <c r="D390" s="269" t="s">
        <v>340</v>
      </c>
      <c r="E390" s="401"/>
      <c r="F390" s="273"/>
      <c r="G390" s="163" t="s">
        <v>921</v>
      </c>
      <c r="H390" s="161"/>
      <c r="I390" s="22"/>
      <c r="J390" s="22"/>
    </row>
    <row r="391" spans="1:29" ht="409.5" customHeight="1">
      <c r="A391" s="90" t="s">
        <v>98</v>
      </c>
      <c r="B391" s="166" t="s">
        <v>339</v>
      </c>
      <c r="C391" s="34">
        <v>0</v>
      </c>
      <c r="D391" s="402" t="s">
        <v>341</v>
      </c>
      <c r="E391" s="403"/>
      <c r="F391" s="404"/>
      <c r="G391" s="106" t="s">
        <v>342</v>
      </c>
      <c r="H391" s="161"/>
      <c r="I391" s="22"/>
      <c r="J391" s="22"/>
      <c r="AC391" s="13"/>
    </row>
    <row r="392" spans="1:29" ht="68.25" customHeight="1">
      <c r="A392" s="90" t="s">
        <v>98</v>
      </c>
      <c r="B392" s="166" t="s">
        <v>339</v>
      </c>
      <c r="C392" s="34">
        <v>0</v>
      </c>
      <c r="D392" s="257" t="s">
        <v>343</v>
      </c>
      <c r="E392" s="258"/>
      <c r="F392" s="259"/>
      <c r="G392" s="106" t="s">
        <v>344</v>
      </c>
      <c r="H392" s="161"/>
      <c r="I392" s="22"/>
      <c r="J392" s="22"/>
    </row>
    <row r="393" spans="1:29" ht="409.5" customHeight="1">
      <c r="A393" s="90" t="s">
        <v>98</v>
      </c>
      <c r="B393" s="166" t="s">
        <v>339</v>
      </c>
      <c r="C393" s="34">
        <v>0</v>
      </c>
      <c r="D393" s="257" t="s">
        <v>345</v>
      </c>
      <c r="E393" s="258"/>
      <c r="F393" s="259"/>
      <c r="G393" s="106" t="s">
        <v>346</v>
      </c>
      <c r="H393" s="161"/>
      <c r="I393" s="22"/>
      <c r="J393" s="22"/>
    </row>
    <row r="394" spans="1:29" ht="321.75" customHeight="1">
      <c r="A394" s="167" t="s">
        <v>99</v>
      </c>
      <c r="B394" s="165" t="s">
        <v>339</v>
      </c>
      <c r="C394" s="85">
        <v>0</v>
      </c>
      <c r="D394" s="257" t="s">
        <v>347</v>
      </c>
      <c r="E394" s="258"/>
      <c r="F394" s="259"/>
      <c r="G394" s="143" t="s">
        <v>348</v>
      </c>
      <c r="H394" s="161"/>
      <c r="I394" s="22"/>
      <c r="J394" s="22"/>
    </row>
    <row r="395" spans="1:29" ht="125.25" customHeight="1">
      <c r="A395" s="168"/>
      <c r="B395" s="34"/>
      <c r="C395" s="34"/>
      <c r="D395" s="257"/>
      <c r="E395" s="258"/>
      <c r="F395" s="259"/>
      <c r="G395" s="34"/>
      <c r="H395" s="161"/>
      <c r="I395" s="22"/>
      <c r="J395" s="22"/>
    </row>
    <row r="396" spans="1:29" ht="30" customHeight="1">
      <c r="A396" s="169"/>
      <c r="B396" s="170"/>
      <c r="C396" s="170"/>
      <c r="D396" s="170" t="s">
        <v>166</v>
      </c>
      <c r="E396" s="170"/>
      <c r="F396" s="170"/>
      <c r="G396" s="171"/>
      <c r="H396" s="161"/>
      <c r="I396" s="22"/>
      <c r="J396" s="22"/>
    </row>
    <row r="397" spans="1:29" ht="70.5" customHeight="1">
      <c r="A397" s="38" t="s">
        <v>18</v>
      </c>
      <c r="B397" s="38" t="s">
        <v>60</v>
      </c>
      <c r="C397" s="38" t="s">
        <v>61</v>
      </c>
      <c r="D397" s="251" t="s">
        <v>62</v>
      </c>
      <c r="E397" s="252"/>
      <c r="F397" s="253"/>
      <c r="G397" s="38" t="s">
        <v>63</v>
      </c>
      <c r="H397" s="161"/>
      <c r="I397" s="22"/>
      <c r="J397" s="22"/>
    </row>
    <row r="398" spans="1:29" ht="53.25" customHeight="1">
      <c r="A398" s="110" t="s">
        <v>95</v>
      </c>
      <c r="B398" s="110" t="s">
        <v>452</v>
      </c>
      <c r="C398" s="235">
        <v>0</v>
      </c>
      <c r="D398" s="261" t="s">
        <v>453</v>
      </c>
      <c r="E398" s="262"/>
      <c r="F398" s="263"/>
      <c r="G398" s="172" t="s">
        <v>454</v>
      </c>
      <c r="H398" s="161"/>
      <c r="I398" s="22"/>
      <c r="J398" s="22"/>
    </row>
    <row r="399" spans="1:29" ht="50.25" customHeight="1">
      <c r="A399" s="110" t="s">
        <v>101</v>
      </c>
      <c r="B399" s="110" t="s">
        <v>455</v>
      </c>
      <c r="C399" s="235">
        <v>0</v>
      </c>
      <c r="D399" s="261" t="s">
        <v>456</v>
      </c>
      <c r="E399" s="262"/>
      <c r="F399" s="263"/>
      <c r="G399" s="172" t="s">
        <v>457</v>
      </c>
      <c r="H399" s="161"/>
      <c r="I399" s="22"/>
      <c r="J399" s="22"/>
    </row>
    <row r="400" spans="1:29" ht="185.25" customHeight="1">
      <c r="A400" s="53" t="s">
        <v>458</v>
      </c>
      <c r="B400" s="53" t="s">
        <v>231</v>
      </c>
      <c r="C400" s="228" t="s">
        <v>167</v>
      </c>
      <c r="D400" s="454" t="s">
        <v>168</v>
      </c>
      <c r="E400" s="454"/>
      <c r="F400" s="454"/>
      <c r="G400" s="88" t="s">
        <v>204</v>
      </c>
      <c r="H400" s="161"/>
      <c r="I400" s="22"/>
      <c r="J400" s="22"/>
    </row>
    <row r="401" spans="1:10" ht="20.25" customHeight="1">
      <c r="A401" s="34"/>
      <c r="B401" s="34"/>
      <c r="C401" s="228"/>
      <c r="D401" s="257"/>
      <c r="E401" s="258"/>
      <c r="F401" s="259"/>
      <c r="G401" s="89"/>
      <c r="H401" s="161"/>
      <c r="I401" s="22"/>
      <c r="J401" s="22"/>
    </row>
    <row r="402" spans="1:10" ht="55.5" customHeight="1">
      <c r="A402" s="297" t="s">
        <v>148</v>
      </c>
      <c r="B402" s="298"/>
      <c r="C402" s="298"/>
      <c r="D402" s="298"/>
      <c r="E402" s="298"/>
      <c r="F402" s="298"/>
      <c r="G402" s="299"/>
      <c r="H402" s="161"/>
      <c r="I402" s="22"/>
      <c r="J402" s="22"/>
    </row>
    <row r="403" spans="1:10" ht="58.5" customHeight="1">
      <c r="A403" s="38" t="s">
        <v>18</v>
      </c>
      <c r="B403" s="38" t="s">
        <v>60</v>
      </c>
      <c r="C403" s="38" t="s">
        <v>61</v>
      </c>
      <c r="D403" s="251" t="s">
        <v>62</v>
      </c>
      <c r="E403" s="252"/>
      <c r="F403" s="253"/>
      <c r="G403" s="38" t="s">
        <v>63</v>
      </c>
      <c r="H403" s="161"/>
      <c r="I403" s="22"/>
      <c r="J403" s="22"/>
    </row>
    <row r="404" spans="1:10" ht="255" customHeight="1">
      <c r="A404" s="228" t="s">
        <v>100</v>
      </c>
      <c r="B404" s="228" t="s">
        <v>830</v>
      </c>
      <c r="C404" s="228">
        <v>0</v>
      </c>
      <c r="D404" s="257" t="s">
        <v>831</v>
      </c>
      <c r="E404" s="258"/>
      <c r="F404" s="259"/>
      <c r="G404" s="106" t="s">
        <v>838</v>
      </c>
      <c r="H404" s="161"/>
      <c r="I404" s="22"/>
      <c r="J404" s="22"/>
    </row>
    <row r="405" spans="1:10" ht="47.25" customHeight="1">
      <c r="A405" s="86" t="s">
        <v>961</v>
      </c>
      <c r="B405" s="86" t="s">
        <v>962</v>
      </c>
      <c r="C405" s="86">
        <v>0</v>
      </c>
      <c r="D405" s="260" t="s">
        <v>963</v>
      </c>
      <c r="E405" s="252"/>
      <c r="F405" s="253"/>
      <c r="G405" s="460" t="s">
        <v>967</v>
      </c>
      <c r="H405" s="161"/>
      <c r="I405" s="22"/>
      <c r="J405" s="22"/>
    </row>
    <row r="406" spans="1:10" ht="52.5" customHeight="1">
      <c r="A406" s="86" t="s">
        <v>961</v>
      </c>
      <c r="B406" s="86" t="s">
        <v>964</v>
      </c>
      <c r="C406" s="86">
        <v>0</v>
      </c>
      <c r="D406" s="260" t="s">
        <v>965</v>
      </c>
      <c r="E406" s="381"/>
      <c r="F406" s="296"/>
      <c r="G406" s="460" t="s">
        <v>966</v>
      </c>
      <c r="H406" s="161"/>
      <c r="I406" s="22"/>
      <c r="J406" s="22"/>
    </row>
    <row r="407" spans="1:10" ht="37.5" customHeight="1">
      <c r="A407" s="34"/>
      <c r="B407" s="34"/>
      <c r="C407" s="34"/>
      <c r="D407" s="257"/>
      <c r="E407" s="258"/>
      <c r="F407" s="259"/>
      <c r="G407" s="51"/>
      <c r="H407" s="161"/>
      <c r="I407" s="22"/>
      <c r="J407" s="22"/>
    </row>
    <row r="408" spans="1:10" ht="99" customHeight="1">
      <c r="A408" s="331" t="s">
        <v>165</v>
      </c>
      <c r="B408" s="332"/>
      <c r="C408" s="332"/>
      <c r="D408" s="332"/>
      <c r="E408" s="332"/>
      <c r="F408" s="332"/>
      <c r="G408" s="333"/>
      <c r="H408" s="161"/>
      <c r="I408" s="22"/>
      <c r="J408" s="22"/>
    </row>
    <row r="409" spans="1:10" ht="25.5">
      <c r="A409" s="38" t="s">
        <v>18</v>
      </c>
      <c r="B409" s="38" t="s">
        <v>60</v>
      </c>
      <c r="C409" s="38" t="s">
        <v>61</v>
      </c>
      <c r="D409" s="251" t="s">
        <v>62</v>
      </c>
      <c r="E409" s="252"/>
      <c r="F409" s="253"/>
      <c r="G409" s="38" t="s">
        <v>63</v>
      </c>
      <c r="H409" s="161"/>
      <c r="I409" s="22"/>
      <c r="J409" s="22"/>
    </row>
    <row r="410" spans="1:10" ht="25.5" customHeight="1">
      <c r="A410" s="39" t="s">
        <v>96</v>
      </c>
      <c r="B410" s="39" t="s">
        <v>877</v>
      </c>
      <c r="C410" s="39">
        <v>0</v>
      </c>
      <c r="D410" s="246" t="s">
        <v>878</v>
      </c>
      <c r="E410" s="246"/>
      <c r="F410" s="246"/>
      <c r="G410" s="32" t="s">
        <v>879</v>
      </c>
      <c r="H410" s="161"/>
      <c r="I410" s="22"/>
      <c r="J410" s="22"/>
    </row>
    <row r="411" spans="1:10" ht="25.5">
      <c r="A411" s="39" t="s">
        <v>880</v>
      </c>
      <c r="B411" s="39" t="s">
        <v>881</v>
      </c>
      <c r="C411" s="39">
        <v>0</v>
      </c>
      <c r="D411" s="246" t="s">
        <v>882</v>
      </c>
      <c r="E411" s="246"/>
      <c r="F411" s="246"/>
      <c r="G411" s="32" t="s">
        <v>883</v>
      </c>
      <c r="H411" s="161"/>
      <c r="I411" s="22"/>
      <c r="J411" s="22"/>
    </row>
    <row r="412" spans="1:10">
      <c r="A412" s="297" t="s">
        <v>107</v>
      </c>
      <c r="B412" s="298"/>
      <c r="C412" s="298"/>
      <c r="D412" s="298"/>
      <c r="E412" s="298"/>
      <c r="F412" s="298"/>
      <c r="G412" s="299"/>
      <c r="H412" s="161"/>
      <c r="I412" s="22"/>
      <c r="J412" s="22"/>
    </row>
    <row r="413" spans="1:10">
      <c r="A413" s="309" t="s">
        <v>64</v>
      </c>
      <c r="B413" s="310"/>
      <c r="C413" s="310"/>
      <c r="D413" s="310"/>
      <c r="E413" s="310"/>
      <c r="F413" s="310"/>
      <c r="G413" s="311"/>
      <c r="H413" s="161"/>
      <c r="I413" s="22"/>
      <c r="J413" s="22"/>
    </row>
    <row r="414" spans="1:10" ht="27.75" customHeight="1">
      <c r="A414" s="38" t="s">
        <v>31</v>
      </c>
      <c r="B414" s="38" t="s">
        <v>65</v>
      </c>
      <c r="C414" s="251" t="s">
        <v>32</v>
      </c>
      <c r="D414" s="253"/>
      <c r="E414" s="251" t="s">
        <v>66</v>
      </c>
      <c r="F414" s="253"/>
      <c r="G414" s="38" t="s">
        <v>67</v>
      </c>
      <c r="H414" s="161"/>
      <c r="I414" s="22"/>
      <c r="J414" s="22"/>
    </row>
    <row r="415" spans="1:10" ht="40.5" customHeight="1">
      <c r="A415" s="297" t="s">
        <v>184</v>
      </c>
      <c r="B415" s="298"/>
      <c r="C415" s="298"/>
      <c r="D415" s="298"/>
      <c r="E415" s="298"/>
      <c r="F415" s="298"/>
      <c r="G415" s="299"/>
      <c r="H415" s="161"/>
      <c r="I415" s="22"/>
      <c r="J415" s="22"/>
    </row>
    <row r="416" spans="1:10" ht="27" customHeight="1">
      <c r="A416" s="166">
        <v>1</v>
      </c>
      <c r="B416" s="166" t="s">
        <v>173</v>
      </c>
      <c r="C416" s="269" t="s">
        <v>174</v>
      </c>
      <c r="D416" s="270"/>
      <c r="E416" s="269" t="s">
        <v>175</v>
      </c>
      <c r="F416" s="270"/>
      <c r="G416" s="212" t="s">
        <v>176</v>
      </c>
      <c r="H416" s="161"/>
      <c r="I416" s="22"/>
      <c r="J416" s="22"/>
    </row>
    <row r="417" spans="1:65" ht="33" customHeight="1">
      <c r="A417" s="165">
        <v>2</v>
      </c>
      <c r="B417" s="165" t="s">
        <v>177</v>
      </c>
      <c r="C417" s="271" t="s">
        <v>178</v>
      </c>
      <c r="D417" s="272"/>
      <c r="E417" s="271" t="s">
        <v>175</v>
      </c>
      <c r="F417" s="272"/>
      <c r="G417" s="212" t="s">
        <v>349</v>
      </c>
      <c r="H417" s="161"/>
      <c r="I417" s="22"/>
      <c r="J417" s="22"/>
    </row>
    <row r="418" spans="1:65" ht="36" customHeight="1">
      <c r="A418" s="34">
        <v>3</v>
      </c>
      <c r="B418" s="213" t="s">
        <v>177</v>
      </c>
      <c r="C418" s="269" t="s">
        <v>232</v>
      </c>
      <c r="D418" s="273"/>
      <c r="E418" s="269" t="s">
        <v>175</v>
      </c>
      <c r="F418" s="270"/>
      <c r="G418" s="214" t="s">
        <v>233</v>
      </c>
      <c r="H418" s="161"/>
      <c r="I418" s="22"/>
      <c r="J418" s="22"/>
    </row>
    <row r="419" spans="1:65" ht="41.25" customHeight="1">
      <c r="A419" s="313" t="s">
        <v>184</v>
      </c>
      <c r="B419" s="314"/>
      <c r="C419" s="314"/>
      <c r="D419" s="314"/>
      <c r="E419" s="314"/>
      <c r="F419" s="314"/>
      <c r="G419" s="314"/>
      <c r="H419" s="161"/>
      <c r="I419" s="22"/>
      <c r="J419" s="22"/>
      <c r="AT419" s="13"/>
      <c r="AU419" s="13"/>
    </row>
    <row r="420" spans="1:65" ht="34.5" customHeight="1">
      <c r="A420" s="34">
        <v>4</v>
      </c>
      <c r="B420" s="34" t="s">
        <v>170</v>
      </c>
      <c r="C420" s="250" t="s">
        <v>171</v>
      </c>
      <c r="D420" s="250"/>
      <c r="E420" s="250" t="s">
        <v>196</v>
      </c>
      <c r="F420" s="250"/>
      <c r="G420" s="34" t="s">
        <v>172</v>
      </c>
      <c r="H420" s="161"/>
      <c r="I420" s="22"/>
      <c r="J420" s="22"/>
    </row>
    <row r="421" spans="1:65" ht="38.25" customHeight="1">
      <c r="A421" s="34">
        <v>5</v>
      </c>
      <c r="B421" s="85" t="s">
        <v>234</v>
      </c>
      <c r="C421" s="257" t="s">
        <v>235</v>
      </c>
      <c r="D421" s="259"/>
      <c r="E421" s="257" t="s">
        <v>236</v>
      </c>
      <c r="F421" s="259"/>
      <c r="G421" s="193" t="s">
        <v>237</v>
      </c>
      <c r="H421" s="161"/>
      <c r="I421" s="22"/>
      <c r="J421" s="22"/>
    </row>
    <row r="422" spans="1:65" ht="31.5" customHeight="1">
      <c r="A422" s="85">
        <v>6</v>
      </c>
      <c r="B422" s="85" t="s">
        <v>350</v>
      </c>
      <c r="C422" s="274" t="s">
        <v>351</v>
      </c>
      <c r="D422" s="274"/>
      <c r="E422" s="274" t="s">
        <v>236</v>
      </c>
      <c r="F422" s="274"/>
      <c r="G422" s="32" t="s">
        <v>352</v>
      </c>
      <c r="H422" s="161"/>
      <c r="I422" s="22"/>
      <c r="J422" s="22"/>
    </row>
    <row r="423" spans="1:65" ht="39" customHeight="1">
      <c r="A423" s="39">
        <v>7</v>
      </c>
      <c r="B423" s="85" t="s">
        <v>353</v>
      </c>
      <c r="C423" s="274" t="s">
        <v>354</v>
      </c>
      <c r="D423" s="274"/>
      <c r="E423" s="274" t="s">
        <v>236</v>
      </c>
      <c r="F423" s="274"/>
      <c r="G423" s="32" t="s">
        <v>355</v>
      </c>
      <c r="H423" s="161"/>
      <c r="I423" s="22"/>
      <c r="J423" s="22"/>
    </row>
    <row r="424" spans="1:65" ht="43.5" customHeight="1">
      <c r="A424" s="393" t="s">
        <v>166</v>
      </c>
      <c r="B424" s="394"/>
      <c r="C424" s="394"/>
      <c r="D424" s="394"/>
      <c r="E424" s="394"/>
      <c r="F424" s="394"/>
      <c r="G424" s="395"/>
      <c r="H424" s="161"/>
      <c r="I424" s="22"/>
      <c r="J424" s="22"/>
    </row>
    <row r="425" spans="1:65" s="13" customFormat="1" ht="34.5" customHeight="1">
      <c r="A425" s="38" t="s">
        <v>31</v>
      </c>
      <c r="B425" s="38" t="s">
        <v>65</v>
      </c>
      <c r="C425" s="251" t="s">
        <v>32</v>
      </c>
      <c r="D425" s="253"/>
      <c r="E425" s="251" t="s">
        <v>66</v>
      </c>
      <c r="F425" s="253"/>
      <c r="G425" s="38" t="s">
        <v>67</v>
      </c>
      <c r="H425" s="161"/>
      <c r="I425" s="22"/>
      <c r="J425" s="22"/>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row>
    <row r="426" spans="1:65" ht="24.75" customHeight="1">
      <c r="A426" s="34">
        <v>90</v>
      </c>
      <c r="B426" s="111" t="s">
        <v>201</v>
      </c>
      <c r="C426" s="302" t="s">
        <v>398</v>
      </c>
      <c r="D426" s="303"/>
      <c r="E426" s="302" t="s">
        <v>202</v>
      </c>
      <c r="F426" s="303"/>
      <c r="G426" s="173" t="s">
        <v>203</v>
      </c>
      <c r="H426" s="161"/>
      <c r="I426" s="22"/>
      <c r="J426" s="22"/>
    </row>
    <row r="427" spans="1:65" ht="39.75" customHeight="1">
      <c r="A427" s="34">
        <v>90</v>
      </c>
      <c r="B427" s="111" t="s">
        <v>459</v>
      </c>
      <c r="C427" s="302" t="s">
        <v>460</v>
      </c>
      <c r="D427" s="303"/>
      <c r="E427" s="302" t="s">
        <v>202</v>
      </c>
      <c r="F427" s="303"/>
      <c r="G427" s="174" t="s">
        <v>461</v>
      </c>
      <c r="H427" s="161"/>
      <c r="I427" s="22"/>
      <c r="J427" s="22"/>
      <c r="AZ427" s="13"/>
      <c r="BA427" s="13"/>
      <c r="BB427" s="13"/>
      <c r="BC427" s="13"/>
      <c r="BD427" s="13"/>
      <c r="BE427" s="13"/>
      <c r="BF427" s="13"/>
      <c r="BG427" s="13"/>
      <c r="BH427" s="13"/>
      <c r="BI427" s="13"/>
      <c r="BJ427" s="13"/>
      <c r="BK427" s="13"/>
      <c r="BL427" s="13"/>
      <c r="BM427" s="13"/>
    </row>
    <row r="428" spans="1:65" ht="28.5" customHeight="1">
      <c r="A428" s="31">
        <v>3</v>
      </c>
      <c r="B428" s="31" t="s">
        <v>462</v>
      </c>
      <c r="C428" s="291" t="s">
        <v>463</v>
      </c>
      <c r="D428" s="292"/>
      <c r="E428" s="291" t="s">
        <v>202</v>
      </c>
      <c r="F428" s="292"/>
      <c r="G428" s="174" t="s">
        <v>464</v>
      </c>
      <c r="H428" s="161"/>
      <c r="I428" s="22"/>
      <c r="J428" s="22"/>
    </row>
    <row r="429" spans="1:65" ht="46.5" customHeight="1">
      <c r="A429" s="31">
        <v>3</v>
      </c>
      <c r="B429" s="31" t="s">
        <v>465</v>
      </c>
      <c r="C429" s="291" t="s">
        <v>466</v>
      </c>
      <c r="D429" s="292"/>
      <c r="E429" s="291" t="s">
        <v>202</v>
      </c>
      <c r="F429" s="292"/>
      <c r="G429" s="174" t="s">
        <v>467</v>
      </c>
      <c r="H429" s="161"/>
      <c r="I429" s="22"/>
      <c r="J429" s="22"/>
    </row>
    <row r="430" spans="1:65" ht="37.5" customHeight="1">
      <c r="A430" s="31">
        <v>7</v>
      </c>
      <c r="B430" s="31" t="s">
        <v>468</v>
      </c>
      <c r="C430" s="291" t="s">
        <v>469</v>
      </c>
      <c r="D430" s="292"/>
      <c r="E430" s="291" t="s">
        <v>202</v>
      </c>
      <c r="F430" s="292"/>
      <c r="G430" s="174" t="s">
        <v>470</v>
      </c>
      <c r="H430" s="161"/>
      <c r="I430" s="22"/>
      <c r="J430" s="22"/>
    </row>
    <row r="431" spans="1:65" ht="52.5" customHeight="1">
      <c r="A431" s="34">
        <v>1</v>
      </c>
      <c r="B431" s="34" t="s">
        <v>205</v>
      </c>
      <c r="C431" s="250" t="s">
        <v>206</v>
      </c>
      <c r="D431" s="250"/>
      <c r="E431" s="250" t="s">
        <v>207</v>
      </c>
      <c r="F431" s="250"/>
      <c r="G431" s="114" t="s">
        <v>208</v>
      </c>
      <c r="H431" s="161"/>
      <c r="I431" s="22"/>
      <c r="J431" s="22"/>
      <c r="AY431" s="13"/>
    </row>
    <row r="432" spans="1:65" ht="49.5" customHeight="1">
      <c r="A432" s="34">
        <v>2</v>
      </c>
      <c r="B432" s="34" t="s">
        <v>209</v>
      </c>
      <c r="C432" s="250" t="s">
        <v>210</v>
      </c>
      <c r="D432" s="250"/>
      <c r="E432" s="250" t="s">
        <v>207</v>
      </c>
      <c r="F432" s="250"/>
      <c r="G432" s="114" t="s">
        <v>238</v>
      </c>
      <c r="H432" s="161"/>
      <c r="I432" s="22"/>
      <c r="J432" s="22"/>
    </row>
    <row r="433" spans="1:50" ht="50.25" customHeight="1">
      <c r="A433" s="293">
        <v>3</v>
      </c>
      <c r="B433" s="274" t="s">
        <v>211</v>
      </c>
      <c r="C433" s="412" t="s">
        <v>212</v>
      </c>
      <c r="D433" s="413"/>
      <c r="E433" s="412" t="s">
        <v>207</v>
      </c>
      <c r="F433" s="413"/>
      <c r="G433" s="114" t="s">
        <v>213</v>
      </c>
      <c r="H433" s="161"/>
      <c r="I433" s="22"/>
      <c r="J433" s="22"/>
    </row>
    <row r="434" spans="1:50" ht="61.5" customHeight="1">
      <c r="A434" s="294"/>
      <c r="B434" s="416"/>
      <c r="C434" s="414"/>
      <c r="D434" s="415"/>
      <c r="E434" s="414"/>
      <c r="F434" s="415"/>
      <c r="G434" s="114" t="s">
        <v>214</v>
      </c>
      <c r="H434" s="161"/>
      <c r="I434" s="22"/>
      <c r="J434" s="22"/>
      <c r="AW434" s="13"/>
      <c r="AX434" s="13"/>
    </row>
    <row r="435" spans="1:50" ht="51" customHeight="1">
      <c r="A435" s="294"/>
      <c r="B435" s="416"/>
      <c r="C435" s="414"/>
      <c r="D435" s="415"/>
      <c r="E435" s="414"/>
      <c r="F435" s="415"/>
      <c r="G435" s="114" t="s">
        <v>239</v>
      </c>
      <c r="H435" s="161"/>
      <c r="I435" s="22"/>
      <c r="J435" s="22"/>
    </row>
    <row r="436" spans="1:50" ht="89.25" customHeight="1">
      <c r="A436" s="295"/>
      <c r="B436" s="417"/>
      <c r="C436" s="391"/>
      <c r="D436" s="392"/>
      <c r="E436" s="391"/>
      <c r="F436" s="392"/>
      <c r="G436" s="114" t="s">
        <v>240</v>
      </c>
      <c r="H436" s="161"/>
      <c r="I436" s="22"/>
      <c r="J436" s="22"/>
      <c r="AV436" s="13"/>
    </row>
    <row r="437" spans="1:50" ht="48" customHeight="1">
      <c r="A437" s="247" t="s">
        <v>183</v>
      </c>
      <c r="B437" s="410"/>
      <c r="C437" s="410"/>
      <c r="D437" s="410"/>
      <c r="E437" s="410"/>
      <c r="F437" s="410"/>
      <c r="G437" s="411"/>
      <c r="H437" s="161"/>
      <c r="I437" s="22"/>
      <c r="J437" s="22"/>
    </row>
    <row r="438" spans="1:50" ht="29.25" customHeight="1">
      <c r="A438" s="38" t="s">
        <v>31</v>
      </c>
      <c r="B438" s="38" t="s">
        <v>65</v>
      </c>
      <c r="C438" s="251" t="s">
        <v>32</v>
      </c>
      <c r="D438" s="253"/>
      <c r="E438" s="251" t="s">
        <v>66</v>
      </c>
      <c r="F438" s="253"/>
      <c r="G438" s="38" t="s">
        <v>67</v>
      </c>
      <c r="H438" s="161"/>
      <c r="I438" s="22"/>
      <c r="J438" s="22"/>
    </row>
    <row r="439" spans="1:50" ht="53.25" customHeight="1">
      <c r="A439" s="31" t="s">
        <v>804</v>
      </c>
      <c r="B439" s="39" t="s">
        <v>805</v>
      </c>
      <c r="C439" s="236" t="s">
        <v>806</v>
      </c>
      <c r="D439" s="237"/>
      <c r="E439" s="236" t="s">
        <v>807</v>
      </c>
      <c r="F439" s="237"/>
      <c r="G439" s="80" t="s">
        <v>808</v>
      </c>
      <c r="H439" s="76" t="s">
        <v>809</v>
      </c>
      <c r="I439" s="22"/>
      <c r="J439" s="22"/>
    </row>
    <row r="440" spans="1:50" ht="48" customHeight="1">
      <c r="A440" s="187" t="s">
        <v>810</v>
      </c>
      <c r="B440" s="39" t="s">
        <v>811</v>
      </c>
      <c r="C440" s="236" t="s">
        <v>812</v>
      </c>
      <c r="D440" s="237"/>
      <c r="E440" s="236" t="s">
        <v>807</v>
      </c>
      <c r="F440" s="237"/>
      <c r="G440" s="80" t="s">
        <v>808</v>
      </c>
      <c r="H440" s="76" t="s">
        <v>809</v>
      </c>
      <c r="I440" s="22"/>
      <c r="J440" s="22"/>
    </row>
    <row r="441" spans="1:50" ht="38.25">
      <c r="A441" s="187" t="s">
        <v>813</v>
      </c>
      <c r="B441" s="39" t="s">
        <v>814</v>
      </c>
      <c r="C441" s="236" t="s">
        <v>815</v>
      </c>
      <c r="D441" s="237"/>
      <c r="E441" s="236" t="s">
        <v>807</v>
      </c>
      <c r="F441" s="237"/>
      <c r="G441" s="80" t="s">
        <v>808</v>
      </c>
      <c r="H441" s="76" t="s">
        <v>809</v>
      </c>
      <c r="I441" s="22"/>
      <c r="J441" s="22"/>
    </row>
    <row r="442" spans="1:50" ht="38.25">
      <c r="A442" s="187" t="s">
        <v>813</v>
      </c>
      <c r="B442" s="39" t="s">
        <v>816</v>
      </c>
      <c r="C442" s="236" t="s">
        <v>815</v>
      </c>
      <c r="D442" s="237"/>
      <c r="E442" s="236" t="s">
        <v>807</v>
      </c>
      <c r="F442" s="237"/>
      <c r="G442" s="80" t="s">
        <v>808</v>
      </c>
      <c r="H442" s="76" t="s">
        <v>809</v>
      </c>
      <c r="I442" s="22"/>
      <c r="J442" s="22"/>
    </row>
    <row r="443" spans="1:50" ht="43.5" customHeight="1">
      <c r="A443" s="87"/>
      <c r="B443" s="175"/>
      <c r="C443" s="175"/>
      <c r="D443" s="175"/>
      <c r="E443" s="175"/>
      <c r="F443" s="175"/>
      <c r="G443" s="176"/>
      <c r="H443" s="161"/>
      <c r="I443" s="22"/>
      <c r="J443" s="22"/>
    </row>
    <row r="444" spans="1:50" ht="52.5" customHeight="1">
      <c r="A444" s="297" t="s">
        <v>165</v>
      </c>
      <c r="B444" s="298"/>
      <c r="C444" s="298"/>
      <c r="D444" s="298"/>
      <c r="E444" s="298"/>
      <c r="F444" s="298"/>
      <c r="G444" s="299"/>
      <c r="H444" s="161"/>
      <c r="I444" s="22"/>
      <c r="J444" s="22"/>
    </row>
    <row r="445" spans="1:50" ht="46.5" customHeight="1">
      <c r="A445" s="38" t="s">
        <v>31</v>
      </c>
      <c r="B445" s="38" t="s">
        <v>65</v>
      </c>
      <c r="C445" s="251" t="s">
        <v>32</v>
      </c>
      <c r="D445" s="253"/>
      <c r="E445" s="251" t="s">
        <v>66</v>
      </c>
      <c r="F445" s="253"/>
      <c r="G445" s="38" t="s">
        <v>67</v>
      </c>
      <c r="H445" s="161"/>
      <c r="I445" s="22"/>
      <c r="J445" s="22"/>
    </row>
    <row r="446" spans="1:50" ht="76.5" customHeight="1">
      <c r="A446" s="39">
        <v>1</v>
      </c>
      <c r="B446" s="39" t="s">
        <v>884</v>
      </c>
      <c r="C446" s="246" t="s">
        <v>885</v>
      </c>
      <c r="D446" s="246"/>
      <c r="E446" s="246" t="s">
        <v>165</v>
      </c>
      <c r="F446" s="246"/>
      <c r="G446" s="80" t="s">
        <v>886</v>
      </c>
      <c r="H446" s="161"/>
      <c r="I446" s="22"/>
      <c r="J446" s="22"/>
    </row>
    <row r="447" spans="1:50" ht="19.5" customHeight="1">
      <c r="A447" s="39">
        <v>2</v>
      </c>
      <c r="B447" s="39" t="s">
        <v>884</v>
      </c>
      <c r="C447" s="246" t="s">
        <v>887</v>
      </c>
      <c r="D447" s="246"/>
      <c r="E447" s="246" t="s">
        <v>165</v>
      </c>
      <c r="F447" s="246"/>
      <c r="G447" s="80" t="s">
        <v>888</v>
      </c>
      <c r="H447" s="161"/>
      <c r="I447" s="22"/>
      <c r="J447" s="22"/>
    </row>
    <row r="448" spans="1:50" ht="45" customHeight="1">
      <c r="A448" s="39">
        <v>3</v>
      </c>
      <c r="B448" s="39" t="s">
        <v>884</v>
      </c>
      <c r="C448" s="246" t="s">
        <v>889</v>
      </c>
      <c r="D448" s="246"/>
      <c r="E448" s="246" t="s">
        <v>165</v>
      </c>
      <c r="F448" s="246"/>
      <c r="G448" s="80" t="s">
        <v>890</v>
      </c>
      <c r="H448" s="161"/>
      <c r="I448" s="22"/>
      <c r="J448" s="22"/>
    </row>
    <row r="449" spans="1:10" ht="39.75" customHeight="1">
      <c r="A449" s="39">
        <v>4</v>
      </c>
      <c r="B449" s="39" t="s">
        <v>884</v>
      </c>
      <c r="C449" s="246" t="s">
        <v>891</v>
      </c>
      <c r="D449" s="246"/>
      <c r="E449" s="246" t="s">
        <v>165</v>
      </c>
      <c r="F449" s="246"/>
      <c r="G449" s="80" t="s">
        <v>892</v>
      </c>
      <c r="H449" s="161"/>
      <c r="I449" s="22"/>
      <c r="J449" s="22"/>
    </row>
    <row r="450" spans="1:10" ht="53.25" customHeight="1">
      <c r="A450" s="39">
        <v>5</v>
      </c>
      <c r="B450" s="39" t="s">
        <v>893</v>
      </c>
      <c r="C450" s="347" t="s">
        <v>894</v>
      </c>
      <c r="D450" s="246"/>
      <c r="E450" s="246" t="s">
        <v>165</v>
      </c>
      <c r="F450" s="246"/>
      <c r="G450" s="80" t="s">
        <v>895</v>
      </c>
      <c r="H450" s="161"/>
      <c r="I450" s="22"/>
      <c r="J450" s="22"/>
    </row>
    <row r="451" spans="1:10" ht="38.25" customHeight="1">
      <c r="A451" s="39">
        <v>6</v>
      </c>
      <c r="B451" s="39" t="s">
        <v>896</v>
      </c>
      <c r="C451" s="347" t="s">
        <v>897</v>
      </c>
      <c r="D451" s="246"/>
      <c r="E451" s="246" t="s">
        <v>165</v>
      </c>
      <c r="F451" s="246"/>
      <c r="G451" s="80" t="s">
        <v>898</v>
      </c>
      <c r="H451" s="161"/>
      <c r="I451" s="22"/>
      <c r="J451" s="22"/>
    </row>
    <row r="452" spans="1:10" ht="33.75" customHeight="1">
      <c r="A452" s="39">
        <v>7</v>
      </c>
      <c r="B452" s="39" t="s">
        <v>899</v>
      </c>
      <c r="C452" s="347" t="s">
        <v>900</v>
      </c>
      <c r="D452" s="246"/>
      <c r="E452" s="246" t="s">
        <v>165</v>
      </c>
      <c r="F452" s="246"/>
      <c r="G452" s="80" t="s">
        <v>901</v>
      </c>
      <c r="H452" s="161"/>
      <c r="I452" s="22"/>
      <c r="J452" s="22"/>
    </row>
    <row r="453" spans="1:10" ht="47.25" customHeight="1">
      <c r="A453" s="285" t="s">
        <v>185</v>
      </c>
      <c r="B453" s="286"/>
      <c r="C453" s="286"/>
      <c r="D453" s="286"/>
      <c r="E453" s="286"/>
      <c r="F453" s="286"/>
      <c r="G453" s="287"/>
      <c r="H453" s="161"/>
      <c r="I453" s="22"/>
      <c r="J453" s="22"/>
    </row>
    <row r="454" spans="1:10" ht="49.5" customHeight="1">
      <c r="A454" s="38" t="s">
        <v>31</v>
      </c>
      <c r="B454" s="38" t="s">
        <v>65</v>
      </c>
      <c r="C454" s="251" t="s">
        <v>32</v>
      </c>
      <c r="D454" s="253"/>
      <c r="E454" s="251" t="s">
        <v>66</v>
      </c>
      <c r="F454" s="253"/>
      <c r="G454" s="38" t="s">
        <v>67</v>
      </c>
      <c r="H454" s="161"/>
      <c r="I454" s="22"/>
      <c r="J454" s="22"/>
    </row>
    <row r="455" spans="1:10" ht="35.25" customHeight="1">
      <c r="A455" s="34">
        <v>3</v>
      </c>
      <c r="B455" s="34" t="s">
        <v>937</v>
      </c>
      <c r="C455" s="257" t="s">
        <v>968</v>
      </c>
      <c r="D455" s="259"/>
      <c r="E455" s="224" t="s">
        <v>973</v>
      </c>
      <c r="F455" s="225"/>
      <c r="G455" s="460" t="s">
        <v>967</v>
      </c>
      <c r="H455" s="161"/>
      <c r="I455" s="22"/>
      <c r="J455" s="22"/>
    </row>
    <row r="456" spans="1:10" ht="85.5" customHeight="1">
      <c r="A456" s="34">
        <v>90</v>
      </c>
      <c r="B456" s="34" t="s">
        <v>938</v>
      </c>
      <c r="C456" s="257" t="s">
        <v>939</v>
      </c>
      <c r="D456" s="259"/>
      <c r="E456" s="257" t="s">
        <v>940</v>
      </c>
      <c r="F456" s="259"/>
      <c r="G456" s="231" t="s">
        <v>969</v>
      </c>
      <c r="H456" s="161"/>
      <c r="I456" s="22"/>
      <c r="J456" s="22"/>
    </row>
    <row r="457" spans="1:10" ht="60" customHeight="1">
      <c r="A457" s="228">
        <v>90</v>
      </c>
      <c r="B457" s="461" t="s">
        <v>964</v>
      </c>
      <c r="C457" s="257" t="s">
        <v>972</v>
      </c>
      <c r="D457" s="259"/>
      <c r="E457" s="224" t="s">
        <v>148</v>
      </c>
      <c r="F457" s="225"/>
      <c r="G457" s="231"/>
      <c r="H457" s="161"/>
      <c r="I457" s="22"/>
      <c r="J457" s="22"/>
    </row>
    <row r="458" spans="1:10" ht="60" customHeight="1">
      <c r="A458" s="34">
        <v>1</v>
      </c>
      <c r="B458" s="233" t="s">
        <v>832</v>
      </c>
      <c r="C458" s="389" t="s">
        <v>833</v>
      </c>
      <c r="D458" s="390"/>
      <c r="E458" s="257" t="s">
        <v>148</v>
      </c>
      <c r="F458" s="259"/>
      <c r="G458" s="32" t="s">
        <v>834</v>
      </c>
      <c r="H458" s="161"/>
      <c r="I458" s="22"/>
      <c r="J458" s="22"/>
    </row>
    <row r="459" spans="1:10" ht="37.5" customHeight="1">
      <c r="A459" s="85">
        <v>90</v>
      </c>
      <c r="B459" s="46" t="s">
        <v>935</v>
      </c>
      <c r="C459" s="455" t="s">
        <v>970</v>
      </c>
      <c r="D459" s="456"/>
      <c r="E459" s="98" t="s">
        <v>936</v>
      </c>
      <c r="F459" s="215"/>
      <c r="G459" s="223" t="s">
        <v>932</v>
      </c>
      <c r="H459" s="161"/>
      <c r="I459" s="22"/>
      <c r="J459" s="22"/>
    </row>
    <row r="460" spans="1:10" ht="71.25" customHeight="1">
      <c r="A460" s="34">
        <v>90</v>
      </c>
      <c r="B460" s="457" t="s">
        <v>971</v>
      </c>
      <c r="C460" s="454" t="s">
        <v>933</v>
      </c>
      <c r="D460" s="454"/>
      <c r="E460" s="250" t="s">
        <v>934</v>
      </c>
      <c r="F460" s="250"/>
      <c r="G460" s="32" t="s">
        <v>929</v>
      </c>
      <c r="H460" s="161"/>
      <c r="I460" s="22"/>
      <c r="J460" s="22"/>
    </row>
    <row r="461" spans="1:10" ht="75.75" customHeight="1">
      <c r="A461" s="277" t="s">
        <v>68</v>
      </c>
      <c r="B461" s="278"/>
      <c r="C461" s="278"/>
      <c r="D461" s="278"/>
      <c r="E461" s="278"/>
      <c r="F461" s="278"/>
      <c r="G461" s="279"/>
      <c r="H461" s="161"/>
      <c r="I461" s="22"/>
      <c r="J461" s="22"/>
    </row>
    <row r="462" spans="1:10" ht="52.5" customHeight="1">
      <c r="A462" s="251" t="s">
        <v>69</v>
      </c>
      <c r="B462" s="253"/>
      <c r="C462" s="38" t="s">
        <v>70</v>
      </c>
      <c r="D462" s="251" t="s">
        <v>71</v>
      </c>
      <c r="E462" s="253"/>
      <c r="F462" s="38" t="s">
        <v>63</v>
      </c>
      <c r="G462" s="38" t="s">
        <v>72</v>
      </c>
      <c r="H462" s="161"/>
      <c r="I462" s="22"/>
      <c r="J462" s="22"/>
    </row>
    <row r="463" spans="1:10" ht="54" customHeight="1">
      <c r="A463" s="297" t="s">
        <v>185</v>
      </c>
      <c r="B463" s="298"/>
      <c r="C463" s="298"/>
      <c r="D463" s="298"/>
      <c r="E463" s="298"/>
      <c r="F463" s="298"/>
      <c r="G463" s="299"/>
      <c r="H463" s="161"/>
      <c r="I463" s="22"/>
      <c r="J463" s="22"/>
    </row>
    <row r="464" spans="1:10" ht="153.75" customHeight="1">
      <c r="A464" s="257" t="s">
        <v>977</v>
      </c>
      <c r="B464" s="259"/>
      <c r="C464" s="228" t="s">
        <v>976</v>
      </c>
      <c r="D464" s="257" t="s">
        <v>974</v>
      </c>
      <c r="E464" s="259"/>
      <c r="F464" s="460" t="s">
        <v>975</v>
      </c>
      <c r="G464" s="231"/>
      <c r="H464" s="161"/>
      <c r="I464" s="22"/>
      <c r="J464" s="22"/>
    </row>
    <row r="465" spans="1:10" ht="140.25">
      <c r="A465" s="260" t="s">
        <v>839</v>
      </c>
      <c r="B465" s="296"/>
      <c r="C465" s="226" t="s">
        <v>840</v>
      </c>
      <c r="D465" s="257" t="s">
        <v>841</v>
      </c>
      <c r="E465" s="259"/>
      <c r="F465" s="230" t="s">
        <v>842</v>
      </c>
      <c r="G465" s="226"/>
      <c r="H465" s="161"/>
      <c r="I465" s="22"/>
      <c r="J465" s="22"/>
    </row>
    <row r="466" spans="1:10">
      <c r="A466" s="247" t="s">
        <v>165</v>
      </c>
      <c r="B466" s="248"/>
      <c r="C466" s="248"/>
      <c r="D466" s="248"/>
      <c r="E466" s="248"/>
      <c r="F466" s="248"/>
      <c r="G466" s="249"/>
      <c r="H466" s="161"/>
      <c r="I466" s="22"/>
      <c r="J466" s="22"/>
    </row>
    <row r="467" spans="1:10" ht="29.25" customHeight="1">
      <c r="A467" s="246" t="s">
        <v>902</v>
      </c>
      <c r="B467" s="246"/>
      <c r="C467" s="39" t="s">
        <v>891</v>
      </c>
      <c r="D467" s="246" t="s">
        <v>903</v>
      </c>
      <c r="E467" s="246"/>
      <c r="F467" s="52" t="s">
        <v>904</v>
      </c>
      <c r="G467" s="80" t="s">
        <v>905</v>
      </c>
      <c r="H467" s="161"/>
      <c r="I467" s="22"/>
      <c r="J467" s="22"/>
    </row>
    <row r="468" spans="1:10" ht="60" customHeight="1">
      <c r="A468" s="297" t="s">
        <v>166</v>
      </c>
      <c r="B468" s="298"/>
      <c r="C468" s="298"/>
      <c r="D468" s="298"/>
      <c r="E468" s="298"/>
      <c r="F468" s="298"/>
      <c r="G468" s="299"/>
      <c r="H468" s="161"/>
      <c r="I468" s="22"/>
      <c r="J468" s="22"/>
    </row>
    <row r="469" spans="1:10" ht="32.25" customHeight="1">
      <c r="A469" s="302" t="s">
        <v>471</v>
      </c>
      <c r="B469" s="303"/>
      <c r="C469" s="111" t="s">
        <v>472</v>
      </c>
      <c r="D469" s="302" t="s">
        <v>473</v>
      </c>
      <c r="E469" s="303"/>
      <c r="F469" s="174" t="s">
        <v>474</v>
      </c>
      <c r="G469" s="111" t="s">
        <v>475</v>
      </c>
      <c r="H469" s="161"/>
      <c r="I469" s="22"/>
      <c r="J469" s="22"/>
    </row>
    <row r="470" spans="1:10" ht="41.25" customHeight="1">
      <c r="A470" s="304" t="s">
        <v>476</v>
      </c>
      <c r="B470" s="304"/>
      <c r="C470" s="111" t="s">
        <v>197</v>
      </c>
      <c r="D470" s="302" t="s">
        <v>477</v>
      </c>
      <c r="E470" s="303"/>
      <c r="F470" s="177" t="s">
        <v>478</v>
      </c>
      <c r="G470" s="111" t="s">
        <v>479</v>
      </c>
      <c r="H470" s="161"/>
      <c r="I470" s="22"/>
      <c r="J470" s="22"/>
    </row>
    <row r="471" spans="1:10">
      <c r="A471" s="257"/>
      <c r="B471" s="259"/>
      <c r="C471" s="34"/>
      <c r="D471" s="257"/>
      <c r="E471" s="259"/>
      <c r="F471" s="34"/>
      <c r="G471" s="34"/>
      <c r="H471" s="161"/>
      <c r="I471" s="22"/>
      <c r="J471" s="22"/>
    </row>
    <row r="472" spans="1:10">
      <c r="A472" s="391"/>
      <c r="B472" s="392"/>
      <c r="C472" s="178"/>
      <c r="D472" s="391"/>
      <c r="E472" s="392"/>
      <c r="F472" s="179"/>
      <c r="G472" s="119"/>
      <c r="H472" s="161"/>
      <c r="I472" s="22"/>
      <c r="J472" s="22"/>
    </row>
    <row r="473" spans="1:10">
      <c r="A473" s="313" t="s">
        <v>218</v>
      </c>
      <c r="B473" s="314"/>
      <c r="C473" s="314"/>
      <c r="D473" s="314"/>
      <c r="E473" s="314"/>
      <c r="F473" s="314"/>
      <c r="G473" s="315"/>
      <c r="H473" s="161"/>
      <c r="I473" s="22"/>
      <c r="J473" s="22"/>
    </row>
    <row r="474" spans="1:10" ht="57.75" customHeight="1">
      <c r="A474" s="250" t="s">
        <v>356</v>
      </c>
      <c r="B474" s="250"/>
      <c r="C474" s="86" t="s">
        <v>357</v>
      </c>
      <c r="D474" s="260" t="s">
        <v>358</v>
      </c>
      <c r="E474" s="296"/>
      <c r="F474" s="106" t="s">
        <v>359</v>
      </c>
      <c r="G474" s="34" t="s">
        <v>360</v>
      </c>
      <c r="H474" s="161"/>
      <c r="I474" s="22"/>
      <c r="J474" s="22"/>
    </row>
    <row r="475" spans="1:10" ht="76.5">
      <c r="A475" s="250" t="s">
        <v>361</v>
      </c>
      <c r="B475" s="250"/>
      <c r="C475" s="86" t="s">
        <v>362</v>
      </c>
      <c r="D475" s="260" t="s">
        <v>363</v>
      </c>
      <c r="E475" s="296"/>
      <c r="F475" s="106" t="s">
        <v>342</v>
      </c>
      <c r="G475" s="34" t="s">
        <v>364</v>
      </c>
      <c r="H475" s="161"/>
      <c r="I475" s="22"/>
      <c r="J475" s="22"/>
    </row>
    <row r="476" spans="1:10" ht="43.5" customHeight="1">
      <c r="A476" s="257" t="s">
        <v>365</v>
      </c>
      <c r="B476" s="259"/>
      <c r="C476" s="53" t="s">
        <v>366</v>
      </c>
      <c r="D476" s="260" t="s">
        <v>367</v>
      </c>
      <c r="E476" s="296"/>
      <c r="F476" s="88" t="s">
        <v>368</v>
      </c>
      <c r="G476" s="34" t="s">
        <v>369</v>
      </c>
      <c r="H476" s="161"/>
      <c r="I476" s="22"/>
      <c r="J476" s="22"/>
    </row>
    <row r="477" spans="1:10" ht="66" customHeight="1">
      <c r="A477" s="309" t="s">
        <v>73</v>
      </c>
      <c r="B477" s="310"/>
      <c r="C477" s="310"/>
      <c r="D477" s="310"/>
      <c r="E477" s="310"/>
      <c r="F477" s="310"/>
      <c r="G477" s="311"/>
      <c r="H477" s="161"/>
      <c r="I477" s="22"/>
      <c r="J477" s="22"/>
    </row>
    <row r="478" spans="1:10" ht="83.25" customHeight="1">
      <c r="A478" s="38" t="s">
        <v>74</v>
      </c>
      <c r="B478" s="38" t="s">
        <v>75</v>
      </c>
      <c r="C478" s="251" t="s">
        <v>32</v>
      </c>
      <c r="D478" s="253"/>
      <c r="E478" s="38" t="s">
        <v>76</v>
      </c>
      <c r="F478" s="251" t="s">
        <v>115</v>
      </c>
      <c r="G478" s="253"/>
      <c r="H478" s="161"/>
      <c r="I478" s="22"/>
      <c r="J478" s="22"/>
    </row>
    <row r="479" spans="1:10" ht="39" customHeight="1">
      <c r="A479" s="83">
        <v>14129</v>
      </c>
      <c r="B479" s="180">
        <v>44811</v>
      </c>
      <c r="C479" s="389" t="s">
        <v>835</v>
      </c>
      <c r="D479" s="390"/>
      <c r="E479" s="53" t="s">
        <v>836</v>
      </c>
      <c r="F479" s="300" t="s">
        <v>837</v>
      </c>
      <c r="G479" s="301"/>
      <c r="H479" s="161"/>
      <c r="I479" s="22"/>
      <c r="J479" s="22"/>
    </row>
    <row r="480" spans="1:10" ht="45" customHeight="1">
      <c r="A480" s="53"/>
      <c r="B480" s="181"/>
      <c r="C480" s="389"/>
      <c r="D480" s="390"/>
      <c r="E480" s="53"/>
      <c r="F480" s="300"/>
      <c r="G480" s="301"/>
      <c r="H480" s="161"/>
      <c r="I480" s="22"/>
      <c r="J480" s="22"/>
    </row>
    <row r="481" spans="1:10" ht="32.25" customHeight="1">
      <c r="A481" s="285" t="s">
        <v>108</v>
      </c>
      <c r="B481" s="286"/>
      <c r="C481" s="286"/>
      <c r="D481" s="286"/>
      <c r="E481" s="286"/>
      <c r="F481" s="286"/>
      <c r="G481" s="287"/>
      <c r="H481" s="161"/>
      <c r="I481" s="22"/>
      <c r="J481" s="22"/>
    </row>
    <row r="482" spans="1:10" ht="37.5" customHeight="1">
      <c r="A482" s="45"/>
      <c r="B482" s="46"/>
      <c r="C482" s="46"/>
      <c r="D482" s="46"/>
      <c r="E482" s="46"/>
      <c r="F482" s="46"/>
      <c r="G482" s="47"/>
      <c r="H482" s="161"/>
      <c r="I482" s="22"/>
      <c r="J482" s="22"/>
    </row>
    <row r="483" spans="1:10" ht="24.75" customHeight="1">
      <c r="A483" s="312" t="s">
        <v>77</v>
      </c>
      <c r="B483" s="312"/>
      <c r="C483" s="312"/>
      <c r="D483" s="312"/>
      <c r="E483" s="312"/>
      <c r="F483" s="312"/>
      <c r="G483" s="312"/>
      <c r="H483" s="161"/>
      <c r="I483" s="22"/>
      <c r="J483" s="22"/>
    </row>
    <row r="484" spans="1:10">
      <c r="A484" s="288" t="s">
        <v>78</v>
      </c>
      <c r="B484" s="288"/>
      <c r="C484" s="288"/>
      <c r="D484" s="288"/>
      <c r="E484" s="288"/>
      <c r="F484" s="288"/>
      <c r="G484" s="288"/>
      <c r="H484" s="161"/>
      <c r="I484" s="22"/>
      <c r="J484" s="22"/>
    </row>
    <row r="485" spans="1:10">
      <c r="A485" s="102" t="s">
        <v>116</v>
      </c>
      <c r="B485" s="102" t="s">
        <v>113</v>
      </c>
      <c r="C485" s="288" t="s">
        <v>32</v>
      </c>
      <c r="D485" s="288"/>
      <c r="E485" s="288"/>
      <c r="F485" s="289" t="s">
        <v>79</v>
      </c>
      <c r="G485" s="289"/>
      <c r="H485" s="161"/>
      <c r="I485" s="22"/>
      <c r="J485" s="22"/>
    </row>
    <row r="486" spans="1:10">
      <c r="A486" s="52">
        <v>24</v>
      </c>
      <c r="B486" s="194">
        <v>44916</v>
      </c>
      <c r="C486" s="305" t="s">
        <v>720</v>
      </c>
      <c r="D486" s="305"/>
      <c r="E486" s="305"/>
      <c r="F486" s="290" t="s">
        <v>721</v>
      </c>
      <c r="G486" s="289"/>
      <c r="H486" s="161"/>
      <c r="I486" s="22"/>
      <c r="J486" s="22"/>
    </row>
    <row r="487" spans="1:10">
      <c r="A487" s="52">
        <v>26</v>
      </c>
      <c r="B487" s="194">
        <v>44916</v>
      </c>
      <c r="C487" s="305" t="s">
        <v>722</v>
      </c>
      <c r="D487" s="305"/>
      <c r="E487" s="305"/>
      <c r="F487" s="290" t="s">
        <v>723</v>
      </c>
      <c r="G487" s="289"/>
      <c r="H487" s="161"/>
      <c r="I487" s="22"/>
      <c r="J487" s="22"/>
    </row>
    <row r="488" spans="1:10">
      <c r="A488" s="183"/>
      <c r="B488" s="184"/>
      <c r="C488" s="274"/>
      <c r="D488" s="274"/>
      <c r="E488" s="274"/>
      <c r="F488" s="275"/>
      <c r="G488" s="276"/>
      <c r="H488" s="161"/>
      <c r="I488" s="22"/>
      <c r="J488" s="22"/>
    </row>
    <row r="489" spans="1:10" ht="15.75" customHeight="1">
      <c r="A489" s="288" t="s">
        <v>80</v>
      </c>
      <c r="B489" s="288"/>
      <c r="C489" s="288"/>
      <c r="D489" s="288"/>
      <c r="E489" s="288"/>
      <c r="F489" s="288"/>
      <c r="G489" s="288"/>
      <c r="H489" s="161"/>
      <c r="I489" s="22"/>
      <c r="J489" s="22"/>
    </row>
    <row r="490" spans="1:10" ht="31.5" customHeight="1">
      <c r="A490" s="102" t="s">
        <v>116</v>
      </c>
      <c r="B490" s="102" t="s">
        <v>113</v>
      </c>
      <c r="C490" s="288" t="s">
        <v>32</v>
      </c>
      <c r="D490" s="288"/>
      <c r="E490" s="288"/>
      <c r="F490" s="289" t="s">
        <v>79</v>
      </c>
      <c r="G490" s="289"/>
      <c r="H490" s="161"/>
      <c r="I490" s="22"/>
      <c r="J490" s="22"/>
    </row>
    <row r="491" spans="1:10" ht="15.75" customHeight="1">
      <c r="A491" s="52">
        <v>15</v>
      </c>
      <c r="B491" s="194">
        <v>44833</v>
      </c>
      <c r="C491" s="246" t="s">
        <v>724</v>
      </c>
      <c r="D491" s="246"/>
      <c r="E491" s="246"/>
      <c r="F491" s="347" t="s">
        <v>725</v>
      </c>
      <c r="G491" s="354"/>
      <c r="H491" s="161"/>
      <c r="I491" s="22"/>
      <c r="J491" s="22"/>
    </row>
    <row r="492" spans="1:10">
      <c r="A492" s="52">
        <v>18</v>
      </c>
      <c r="B492" s="194">
        <v>44875</v>
      </c>
      <c r="C492" s="305" t="s">
        <v>726</v>
      </c>
      <c r="D492" s="305"/>
      <c r="E492" s="305"/>
      <c r="F492" s="290" t="s">
        <v>727</v>
      </c>
      <c r="G492" s="289"/>
      <c r="H492" s="161"/>
      <c r="I492" s="22"/>
      <c r="J492" s="22"/>
    </row>
    <row r="493" spans="1:10">
      <c r="A493" s="52">
        <v>25</v>
      </c>
      <c r="B493" s="194">
        <v>44915</v>
      </c>
      <c r="C493" s="236" t="s">
        <v>728</v>
      </c>
      <c r="D493" s="306"/>
      <c r="E493" s="237"/>
      <c r="F493" s="307" t="s">
        <v>729</v>
      </c>
      <c r="G493" s="308"/>
      <c r="H493" s="161"/>
      <c r="I493" s="22"/>
      <c r="J493" s="22"/>
    </row>
    <row r="494" spans="1:10" ht="42.75" customHeight="1">
      <c r="A494" s="52">
        <v>27</v>
      </c>
      <c r="B494" s="194">
        <v>44918</v>
      </c>
      <c r="C494" s="280" t="s">
        <v>730</v>
      </c>
      <c r="D494" s="281"/>
      <c r="E494" s="282"/>
      <c r="F494" s="283" t="s">
        <v>731</v>
      </c>
      <c r="G494" s="284"/>
      <c r="H494" s="161"/>
      <c r="I494" s="22"/>
      <c r="J494" s="22"/>
    </row>
    <row r="495" spans="1:10" ht="15.75" customHeight="1">
      <c r="A495" s="95"/>
      <c r="B495" s="185"/>
      <c r="C495" s="257"/>
      <c r="D495" s="258"/>
      <c r="E495" s="259"/>
      <c r="F495" s="377"/>
      <c r="G495" s="378"/>
      <c r="H495" s="161"/>
      <c r="I495" s="22"/>
      <c r="J495" s="22"/>
    </row>
    <row r="496" spans="1:10" ht="16.5" customHeight="1">
      <c r="A496" s="53"/>
      <c r="B496" s="53"/>
      <c r="C496" s="251"/>
      <c r="D496" s="252"/>
      <c r="E496" s="253"/>
      <c r="F496" s="251"/>
      <c r="G496" s="253"/>
      <c r="H496" s="161"/>
      <c r="I496" s="22"/>
      <c r="J496" s="22"/>
    </row>
    <row r="497" spans="1:10" ht="15.75" customHeight="1">
      <c r="A497" s="297" t="s">
        <v>81</v>
      </c>
      <c r="B497" s="298"/>
      <c r="C497" s="298"/>
      <c r="D497" s="298"/>
      <c r="E497" s="298"/>
      <c r="F497" s="298"/>
      <c r="G497" s="299"/>
      <c r="H497" s="161"/>
      <c r="I497" s="22"/>
      <c r="J497" s="22"/>
    </row>
    <row r="498" spans="1:10" ht="15.75" customHeight="1">
      <c r="A498" s="48" t="s">
        <v>116</v>
      </c>
      <c r="B498" s="48" t="s">
        <v>113</v>
      </c>
      <c r="C498" s="251" t="s">
        <v>32</v>
      </c>
      <c r="D498" s="252"/>
      <c r="E498" s="253"/>
      <c r="F498" s="251" t="s">
        <v>79</v>
      </c>
      <c r="G498" s="253"/>
      <c r="H498" s="161"/>
      <c r="I498" s="22"/>
      <c r="J498" s="22"/>
    </row>
    <row r="499" spans="1:10">
      <c r="A499" s="34"/>
      <c r="B499" s="182"/>
      <c r="C499" s="257"/>
      <c r="D499" s="258"/>
      <c r="E499" s="259"/>
      <c r="F499" s="377"/>
      <c r="G499" s="378"/>
      <c r="H499" s="161"/>
      <c r="I499" s="22"/>
      <c r="J499" s="22"/>
    </row>
    <row r="500" spans="1:10">
      <c r="A500" s="34"/>
      <c r="B500" s="182"/>
      <c r="C500" s="257"/>
      <c r="D500" s="258"/>
      <c r="E500" s="259"/>
      <c r="F500" s="377"/>
      <c r="G500" s="378"/>
      <c r="H500" s="161"/>
      <c r="I500" s="22"/>
      <c r="J500" s="22"/>
    </row>
    <row r="501" spans="1:10" ht="15.75" customHeight="1">
      <c r="A501" s="34"/>
      <c r="B501" s="182"/>
      <c r="C501" s="250"/>
      <c r="D501" s="250"/>
      <c r="E501" s="250"/>
      <c r="F501" s="377"/>
      <c r="G501" s="378"/>
      <c r="H501" s="161"/>
      <c r="I501" s="22"/>
      <c r="J501" s="22"/>
    </row>
    <row r="502" spans="1:10" ht="15.75" customHeight="1">
      <c r="A502" s="53"/>
      <c r="B502" s="53"/>
      <c r="C502" s="322"/>
      <c r="D502" s="322"/>
      <c r="E502" s="322"/>
      <c r="F502" s="251"/>
      <c r="G502" s="253"/>
      <c r="H502" s="161"/>
      <c r="I502" s="22"/>
      <c r="J502" s="22"/>
    </row>
    <row r="503" spans="1:10" ht="15.75" customHeight="1">
      <c r="A503" s="260"/>
      <c r="B503" s="381"/>
      <c r="C503" s="381"/>
      <c r="D503" s="381"/>
      <c r="E503" s="381"/>
      <c r="F503" s="381"/>
      <c r="G503" s="296"/>
      <c r="H503" s="161"/>
      <c r="I503" s="22"/>
      <c r="J503" s="22"/>
    </row>
    <row r="504" spans="1:10" ht="15.75" customHeight="1">
      <c r="A504" s="374" t="s">
        <v>82</v>
      </c>
      <c r="B504" s="374"/>
      <c r="C504" s="374"/>
      <c r="D504" s="374"/>
      <c r="E504" s="374"/>
      <c r="F504" s="374"/>
      <c r="G504" s="374"/>
      <c r="H504" s="161"/>
      <c r="I504" s="22"/>
      <c r="J504" s="22"/>
    </row>
    <row r="505" spans="1:10" ht="15.75" customHeight="1">
      <c r="A505" s="102" t="s">
        <v>116</v>
      </c>
      <c r="B505" s="103" t="s">
        <v>113</v>
      </c>
      <c r="C505" s="288" t="s">
        <v>32</v>
      </c>
      <c r="D505" s="288"/>
      <c r="E505" s="288"/>
      <c r="F505" s="289" t="s">
        <v>79</v>
      </c>
      <c r="G505" s="289"/>
      <c r="H505" s="161"/>
      <c r="I505" s="22"/>
      <c r="J505" s="22"/>
    </row>
    <row r="506" spans="1:10">
      <c r="A506" s="52">
        <v>11</v>
      </c>
      <c r="B506" s="194">
        <v>44782</v>
      </c>
      <c r="C506" s="280" t="s">
        <v>732</v>
      </c>
      <c r="D506" s="281"/>
      <c r="E506" s="282"/>
      <c r="F506" s="283" t="s">
        <v>733</v>
      </c>
      <c r="G506" s="284"/>
      <c r="H506" s="161"/>
      <c r="I506" s="22"/>
      <c r="J506" s="22"/>
    </row>
    <row r="507" spans="1:10">
      <c r="A507" s="52">
        <v>12</v>
      </c>
      <c r="B507" s="194">
        <v>44784</v>
      </c>
      <c r="C507" s="280" t="s">
        <v>732</v>
      </c>
      <c r="D507" s="281"/>
      <c r="E507" s="282"/>
      <c r="F507" s="283" t="s">
        <v>734</v>
      </c>
      <c r="G507" s="284"/>
      <c r="H507" s="161"/>
      <c r="I507" s="22"/>
      <c r="J507" s="22"/>
    </row>
    <row r="508" spans="1:10">
      <c r="A508" s="52">
        <v>13</v>
      </c>
      <c r="B508" s="194">
        <v>44792</v>
      </c>
      <c r="C508" s="195" t="s">
        <v>735</v>
      </c>
      <c r="D508" s="196"/>
      <c r="E508" s="197"/>
      <c r="F508" s="307" t="s">
        <v>736</v>
      </c>
      <c r="G508" s="386"/>
      <c r="H508" s="161"/>
      <c r="I508" s="22"/>
      <c r="J508" s="22"/>
    </row>
    <row r="509" spans="1:10" ht="45.75" customHeight="1">
      <c r="A509" s="52">
        <v>14</v>
      </c>
      <c r="B509" s="194">
        <v>44798</v>
      </c>
      <c r="C509" s="236" t="s">
        <v>737</v>
      </c>
      <c r="D509" s="306"/>
      <c r="E509" s="237"/>
      <c r="F509" s="307" t="s">
        <v>738</v>
      </c>
      <c r="G509" s="308"/>
      <c r="H509" s="161"/>
      <c r="I509" s="22"/>
      <c r="J509" s="22"/>
    </row>
    <row r="510" spans="1:10" ht="15.75" customHeight="1">
      <c r="A510" s="52">
        <v>16</v>
      </c>
      <c r="B510" s="194">
        <v>44853</v>
      </c>
      <c r="C510" s="280" t="s">
        <v>732</v>
      </c>
      <c r="D510" s="281"/>
      <c r="E510" s="282"/>
      <c r="F510" s="283" t="s">
        <v>739</v>
      </c>
      <c r="G510" s="284"/>
      <c r="H510" s="161"/>
      <c r="I510" s="22"/>
      <c r="J510" s="22"/>
    </row>
    <row r="511" spans="1:10" ht="31.5" customHeight="1">
      <c r="A511" s="52">
        <v>17</v>
      </c>
      <c r="B511" s="194">
        <v>44853</v>
      </c>
      <c r="C511" s="280" t="s">
        <v>732</v>
      </c>
      <c r="D511" s="281"/>
      <c r="E511" s="282"/>
      <c r="F511" s="290" t="s">
        <v>740</v>
      </c>
      <c r="G511" s="289"/>
      <c r="H511" s="161"/>
      <c r="I511" s="22"/>
      <c r="J511" s="22"/>
    </row>
    <row r="512" spans="1:10" ht="29.25" customHeight="1">
      <c r="A512" s="52">
        <v>19</v>
      </c>
      <c r="B512" s="194">
        <v>44881</v>
      </c>
      <c r="C512" s="280" t="s">
        <v>732</v>
      </c>
      <c r="D512" s="281"/>
      <c r="E512" s="282"/>
      <c r="F512" s="387" t="s">
        <v>741</v>
      </c>
      <c r="G512" s="388"/>
      <c r="H512" s="161"/>
      <c r="I512" s="22"/>
      <c r="J512" s="22"/>
    </row>
    <row r="513" spans="1:10">
      <c r="A513" s="52">
        <v>20</v>
      </c>
      <c r="B513" s="194">
        <v>44881</v>
      </c>
      <c r="C513" s="280" t="s">
        <v>732</v>
      </c>
      <c r="D513" s="281"/>
      <c r="E513" s="282"/>
      <c r="F513" s="283" t="s">
        <v>742</v>
      </c>
      <c r="G513" s="284"/>
      <c r="H513" s="161"/>
      <c r="I513" s="22"/>
      <c r="J513" s="22"/>
    </row>
    <row r="514" spans="1:10">
      <c r="A514" s="52">
        <v>21</v>
      </c>
      <c r="B514" s="194">
        <v>44887</v>
      </c>
      <c r="C514" s="280" t="s">
        <v>743</v>
      </c>
      <c r="D514" s="281"/>
      <c r="E514" s="282"/>
      <c r="F514" s="283" t="s">
        <v>744</v>
      </c>
      <c r="G514" s="284"/>
      <c r="H514" s="161"/>
      <c r="I514" s="22"/>
      <c r="J514" s="22"/>
    </row>
    <row r="515" spans="1:10" ht="15.75" customHeight="1">
      <c r="A515" s="52">
        <v>22</v>
      </c>
      <c r="B515" s="194">
        <v>44904</v>
      </c>
      <c r="C515" s="280" t="s">
        <v>732</v>
      </c>
      <c r="D515" s="281"/>
      <c r="E515" s="282"/>
      <c r="F515" s="283" t="s">
        <v>745</v>
      </c>
      <c r="G515" s="284"/>
      <c r="H515" s="161"/>
      <c r="I515" s="22"/>
      <c r="J515" s="22"/>
    </row>
    <row r="516" spans="1:10" ht="15.75" customHeight="1">
      <c r="A516" s="52">
        <v>23</v>
      </c>
      <c r="B516" s="194">
        <v>44910</v>
      </c>
      <c r="C516" s="280" t="s">
        <v>746</v>
      </c>
      <c r="D516" s="281"/>
      <c r="E516" s="282"/>
      <c r="F516" s="283" t="s">
        <v>747</v>
      </c>
      <c r="G516" s="284"/>
      <c r="H516" s="161"/>
      <c r="I516" s="22"/>
      <c r="J516" s="22"/>
    </row>
    <row r="517" spans="1:10" ht="15.75" customHeight="1">
      <c r="A517" s="52">
        <v>7</v>
      </c>
      <c r="B517" s="194">
        <v>44760</v>
      </c>
      <c r="C517" s="236" t="s">
        <v>748</v>
      </c>
      <c r="D517" s="306"/>
      <c r="E517" s="237"/>
      <c r="F517" s="307" t="s">
        <v>749</v>
      </c>
      <c r="G517" s="308"/>
      <c r="H517" s="161"/>
      <c r="I517" s="22"/>
      <c r="J517" s="22"/>
    </row>
    <row r="518" spans="1:10" ht="15.75" customHeight="1">
      <c r="A518" s="52">
        <v>8</v>
      </c>
      <c r="B518" s="194">
        <v>44796</v>
      </c>
      <c r="C518" s="236" t="s">
        <v>750</v>
      </c>
      <c r="D518" s="306"/>
      <c r="E518" s="237"/>
      <c r="F518" s="307" t="s">
        <v>751</v>
      </c>
      <c r="G518" s="308"/>
      <c r="H518" s="161"/>
      <c r="I518" s="22"/>
      <c r="J518" s="22"/>
    </row>
    <row r="519" spans="1:10" ht="15.75" customHeight="1">
      <c r="A519" s="52">
        <v>9</v>
      </c>
      <c r="B519" s="194">
        <v>44819</v>
      </c>
      <c r="C519" s="236" t="s">
        <v>752</v>
      </c>
      <c r="D519" s="306"/>
      <c r="E519" s="237"/>
      <c r="F519" s="307" t="s">
        <v>753</v>
      </c>
      <c r="G519" s="386"/>
      <c r="H519" s="161"/>
      <c r="I519" s="22"/>
      <c r="J519" s="22"/>
    </row>
    <row r="520" spans="1:10" ht="15.75" customHeight="1">
      <c r="A520" s="52">
        <v>10</v>
      </c>
      <c r="B520" s="194">
        <v>44886</v>
      </c>
      <c r="C520" s="236" t="s">
        <v>754</v>
      </c>
      <c r="D520" s="306"/>
      <c r="E520" s="237"/>
      <c r="F520" s="307" t="s">
        <v>755</v>
      </c>
      <c r="G520" s="308"/>
      <c r="H520" s="161"/>
      <c r="I520" s="22"/>
      <c r="J520" s="22"/>
    </row>
    <row r="521" spans="1:10" ht="26.25" customHeight="1">
      <c r="A521" s="52">
        <v>11</v>
      </c>
      <c r="B521" s="194">
        <v>44852</v>
      </c>
      <c r="C521" s="236" t="s">
        <v>756</v>
      </c>
      <c r="D521" s="306"/>
      <c r="E521" s="237"/>
      <c r="F521" s="307" t="s">
        <v>757</v>
      </c>
      <c r="G521" s="308"/>
      <c r="H521" s="161"/>
      <c r="I521" s="22"/>
      <c r="J521" s="22"/>
    </row>
    <row r="522" spans="1:10" ht="15.75" customHeight="1">
      <c r="A522" s="52">
        <v>12</v>
      </c>
      <c r="B522" s="194">
        <v>44886</v>
      </c>
      <c r="C522" s="236" t="s">
        <v>758</v>
      </c>
      <c r="D522" s="306"/>
      <c r="E522" s="237"/>
      <c r="F522" s="307" t="s">
        <v>759</v>
      </c>
      <c r="G522" s="308"/>
      <c r="H522" s="161"/>
      <c r="I522" s="22"/>
      <c r="J522" s="22"/>
    </row>
    <row r="523" spans="1:10" ht="41.25" customHeight="1">
      <c r="A523" s="52">
        <v>13</v>
      </c>
      <c r="B523" s="194">
        <v>44895</v>
      </c>
      <c r="C523" s="236" t="s">
        <v>760</v>
      </c>
      <c r="D523" s="306"/>
      <c r="E523" s="237"/>
      <c r="F523" s="347" t="s">
        <v>761</v>
      </c>
      <c r="G523" s="354"/>
      <c r="H523" s="161"/>
      <c r="I523" s="22"/>
      <c r="J523" s="22"/>
    </row>
    <row r="524" spans="1:10" ht="33.75" customHeight="1">
      <c r="A524" s="198">
        <v>14</v>
      </c>
      <c r="B524" s="199">
        <v>44887</v>
      </c>
      <c r="C524" s="236" t="s">
        <v>762</v>
      </c>
      <c r="D524" s="306"/>
      <c r="E524" s="237"/>
      <c r="F524" s="379" t="s">
        <v>763</v>
      </c>
      <c r="G524" s="380"/>
      <c r="H524" s="161"/>
      <c r="I524" s="22"/>
      <c r="J524" s="22"/>
    </row>
    <row r="525" spans="1:10" ht="15.75" customHeight="1">
      <c r="A525" s="95"/>
      <c r="B525" s="185"/>
      <c r="C525" s="250"/>
      <c r="D525" s="250"/>
      <c r="E525" s="250"/>
      <c r="F525" s="385"/>
      <c r="G525" s="348"/>
      <c r="H525" s="161"/>
      <c r="I525" s="22"/>
      <c r="J525" s="22"/>
    </row>
    <row r="526" spans="1:10" ht="38.25" customHeight="1">
      <c r="A526" s="186"/>
      <c r="B526" s="186"/>
      <c r="C526" s="382"/>
      <c r="D526" s="382"/>
      <c r="E526" s="382"/>
      <c r="F526" s="251"/>
      <c r="G526" s="253"/>
      <c r="H526" s="161"/>
      <c r="I526" s="22"/>
      <c r="J526" s="22"/>
    </row>
    <row r="527" spans="1:10" ht="53.25" customHeight="1">
      <c r="A527" s="374" t="s">
        <v>83</v>
      </c>
      <c r="B527" s="374"/>
      <c r="C527" s="374"/>
      <c r="D527" s="374"/>
      <c r="E527" s="374"/>
      <c r="F527" s="374"/>
      <c r="G527" s="374"/>
      <c r="H527" s="161"/>
      <c r="I527" s="22"/>
      <c r="J527" s="22"/>
    </row>
    <row r="528" spans="1:10" ht="19.5" customHeight="1">
      <c r="A528" s="103" t="s">
        <v>5</v>
      </c>
      <c r="B528" s="102" t="s">
        <v>113</v>
      </c>
      <c r="C528" s="288" t="s">
        <v>84</v>
      </c>
      <c r="D528" s="288"/>
      <c r="E528" s="288"/>
      <c r="F528" s="289" t="s">
        <v>85</v>
      </c>
      <c r="G528" s="289"/>
      <c r="H528" s="161"/>
      <c r="I528" s="22"/>
      <c r="J528" s="22"/>
    </row>
    <row r="529" spans="1:10" ht="40.5" customHeight="1">
      <c r="A529" s="189">
        <v>28</v>
      </c>
      <c r="B529" s="200">
        <v>44923</v>
      </c>
      <c r="C529" s="236" t="s">
        <v>764</v>
      </c>
      <c r="D529" s="306"/>
      <c r="E529" s="237"/>
      <c r="F529" s="307" t="s">
        <v>765</v>
      </c>
      <c r="G529" s="237"/>
      <c r="H529" s="161"/>
      <c r="I529" s="22"/>
      <c r="J529" s="22"/>
    </row>
    <row r="530" spans="1:10" ht="15.75" customHeight="1">
      <c r="A530" s="53"/>
      <c r="B530" s="53"/>
      <c r="C530" s="260"/>
      <c r="D530" s="381"/>
      <c r="E530" s="296"/>
      <c r="F530" s="260"/>
      <c r="G530" s="296"/>
      <c r="H530" s="161"/>
      <c r="I530" s="22"/>
      <c r="J530" s="22"/>
    </row>
    <row r="531" spans="1:10" ht="15.75" customHeight="1">
      <c r="A531" s="45"/>
      <c r="B531" s="46"/>
      <c r="C531" s="46"/>
      <c r="D531" s="46"/>
      <c r="E531" s="46"/>
      <c r="F531" s="46"/>
      <c r="G531" s="47"/>
      <c r="H531" s="161"/>
      <c r="I531" s="22"/>
      <c r="J531" s="22"/>
    </row>
    <row r="532" spans="1:10" ht="33" customHeight="1">
      <c r="A532" s="309" t="s">
        <v>86</v>
      </c>
      <c r="B532" s="310"/>
      <c r="C532" s="310"/>
      <c r="D532" s="310"/>
      <c r="E532" s="310"/>
      <c r="F532" s="310"/>
      <c r="G532" s="311"/>
      <c r="H532" s="161"/>
      <c r="I532" s="22"/>
      <c r="J532" s="22"/>
    </row>
    <row r="533" spans="1:10" ht="15.75" customHeight="1">
      <c r="A533" s="322" t="s">
        <v>87</v>
      </c>
      <c r="B533" s="322"/>
      <c r="C533" s="322"/>
      <c r="D533" s="251" t="s">
        <v>94</v>
      </c>
      <c r="E533" s="252"/>
      <c r="F533" s="252"/>
      <c r="G533" s="253"/>
      <c r="H533" s="161"/>
      <c r="I533" s="22"/>
      <c r="J533" s="22"/>
    </row>
    <row r="534" spans="1:10" ht="16.5" customHeight="1">
      <c r="A534" s="250">
        <v>2019</v>
      </c>
      <c r="B534" s="250"/>
      <c r="C534" s="250"/>
      <c r="D534" s="257">
        <v>1.47</v>
      </c>
      <c r="E534" s="258"/>
      <c r="F534" s="258"/>
      <c r="G534" s="259"/>
      <c r="H534" s="161"/>
      <c r="I534" s="22"/>
      <c r="J534" s="22"/>
    </row>
    <row r="535" spans="1:10" ht="43.5" customHeight="1">
      <c r="A535" s="250">
        <v>2020</v>
      </c>
      <c r="B535" s="250"/>
      <c r="C535" s="250"/>
      <c r="D535" s="257">
        <v>2.3199999999999998</v>
      </c>
      <c r="E535" s="258"/>
      <c r="F535" s="258"/>
      <c r="G535" s="259"/>
      <c r="H535" s="161"/>
      <c r="I535" s="22"/>
      <c r="J535" s="22"/>
    </row>
    <row r="536" spans="1:10" ht="37.5" customHeight="1">
      <c r="A536" s="250">
        <v>2021</v>
      </c>
      <c r="B536" s="250"/>
      <c r="C536" s="250"/>
      <c r="D536" s="257">
        <v>2.34</v>
      </c>
      <c r="E536" s="258"/>
      <c r="F536" s="258"/>
      <c r="G536" s="259"/>
      <c r="H536" s="161"/>
      <c r="I536" s="22"/>
      <c r="J536" s="22"/>
    </row>
    <row r="537" spans="1:10" ht="32.25" customHeight="1">
      <c r="A537" s="364" t="s">
        <v>119</v>
      </c>
      <c r="B537" s="365"/>
      <c r="C537" s="365"/>
      <c r="D537" s="365"/>
      <c r="E537" s="365"/>
      <c r="F537" s="365"/>
      <c r="G537" s="366"/>
      <c r="H537" s="161"/>
      <c r="I537" s="22"/>
      <c r="J537" s="22"/>
    </row>
    <row r="538" spans="1:10" ht="36" customHeight="1">
      <c r="A538" s="414" t="s">
        <v>317</v>
      </c>
      <c r="B538" s="356"/>
      <c r="C538" s="356"/>
      <c r="D538" s="356"/>
      <c r="E538" s="356"/>
      <c r="F538" s="356"/>
      <c r="G538" s="415"/>
      <c r="H538" s="161"/>
      <c r="I538" s="22"/>
      <c r="J538" s="22"/>
    </row>
    <row r="539" spans="1:10" ht="29.25" customHeight="1">
      <c r="A539" s="414"/>
      <c r="B539" s="356"/>
      <c r="C539" s="356"/>
      <c r="D539" s="356"/>
      <c r="E539" s="356"/>
      <c r="F539" s="356"/>
      <c r="G539" s="415"/>
      <c r="H539" s="161"/>
      <c r="I539" s="22"/>
      <c r="J539" s="22"/>
    </row>
    <row r="540" spans="1:10" ht="49.5" customHeight="1">
      <c r="A540" s="414"/>
      <c r="B540" s="356"/>
      <c r="C540" s="356"/>
      <c r="D540" s="356"/>
      <c r="E540" s="356"/>
      <c r="F540" s="356"/>
      <c r="G540" s="415"/>
      <c r="H540" s="161"/>
      <c r="I540" s="22"/>
      <c r="J540" s="22"/>
    </row>
    <row r="541" spans="1:10" ht="32.25" customHeight="1">
      <c r="A541" s="414"/>
      <c r="B541" s="356"/>
      <c r="C541" s="356"/>
      <c r="D541" s="356"/>
      <c r="E541" s="356"/>
      <c r="F541" s="356"/>
      <c r="G541" s="415"/>
      <c r="H541" s="161"/>
      <c r="I541" s="22"/>
      <c r="J541" s="22"/>
    </row>
    <row r="542" spans="1:10" ht="30.75" customHeight="1">
      <c r="A542" s="414"/>
      <c r="B542" s="356"/>
      <c r="C542" s="356"/>
      <c r="D542" s="356"/>
      <c r="E542" s="356"/>
      <c r="F542" s="356"/>
      <c r="G542" s="415"/>
      <c r="H542" s="161"/>
      <c r="I542" s="22"/>
      <c r="J542" s="22"/>
    </row>
    <row r="543" spans="1:10" ht="45" customHeight="1">
      <c r="A543" s="414"/>
      <c r="B543" s="356"/>
      <c r="C543" s="356"/>
      <c r="D543" s="356"/>
      <c r="E543" s="356"/>
      <c r="F543" s="356"/>
      <c r="G543" s="415"/>
      <c r="H543" s="161"/>
      <c r="I543" s="22"/>
      <c r="J543" s="22"/>
    </row>
    <row r="544" spans="1:10" ht="3" customHeight="1">
      <c r="A544" s="414"/>
      <c r="B544" s="356"/>
      <c r="C544" s="356"/>
      <c r="D544" s="356"/>
      <c r="E544" s="356"/>
      <c r="F544" s="356"/>
      <c r="G544" s="415"/>
      <c r="H544" s="161"/>
      <c r="I544" s="22"/>
      <c r="J544" s="22"/>
    </row>
    <row r="545" spans="1:10" ht="15" hidden="1" customHeight="1">
      <c r="A545" s="414"/>
      <c r="B545" s="356"/>
      <c r="C545" s="356"/>
      <c r="D545" s="356"/>
      <c r="E545" s="356"/>
      <c r="F545" s="356"/>
      <c r="G545" s="415"/>
      <c r="H545" s="161"/>
      <c r="I545" s="22"/>
      <c r="J545" s="22"/>
    </row>
    <row r="546" spans="1:10" ht="15" hidden="1" customHeight="1">
      <c r="A546" s="391"/>
      <c r="B546" s="458"/>
      <c r="C546" s="458"/>
      <c r="D546" s="458"/>
      <c r="E546" s="458"/>
      <c r="F546" s="458"/>
      <c r="G546" s="392"/>
      <c r="H546" s="161"/>
      <c r="I546" s="22"/>
      <c r="J546" s="22"/>
    </row>
    <row r="547" spans="1:10" ht="6" customHeight="1">
      <c r="A547" s="122"/>
      <c r="B547" s="122"/>
      <c r="C547" s="122"/>
      <c r="D547" s="122"/>
      <c r="E547" s="122"/>
      <c r="F547" s="122"/>
      <c r="G547" s="122"/>
      <c r="H547" s="161"/>
      <c r="I547" s="22"/>
      <c r="J547" s="22"/>
    </row>
    <row r="548" spans="1:10" ht="68.25" hidden="1" customHeight="1">
      <c r="A548" s="122"/>
      <c r="B548" s="122"/>
      <c r="C548" s="122"/>
      <c r="D548" s="122"/>
      <c r="E548" s="122"/>
      <c r="F548" s="122"/>
      <c r="G548" s="122"/>
      <c r="H548" s="161"/>
      <c r="I548" s="22"/>
      <c r="J548" s="22"/>
    </row>
    <row r="549" spans="1:10">
      <c r="A549" s="112"/>
      <c r="B549" s="112"/>
      <c r="C549" s="112"/>
      <c r="D549" s="112"/>
      <c r="E549" s="112"/>
      <c r="F549" s="112"/>
      <c r="G549" s="112"/>
      <c r="H549" s="161"/>
      <c r="I549" s="22"/>
      <c r="J549" s="22"/>
    </row>
    <row r="550" spans="1:10">
      <c r="A550" s="112"/>
      <c r="B550" s="112"/>
      <c r="C550" s="112"/>
      <c r="D550" s="112"/>
      <c r="E550" s="112"/>
      <c r="F550" s="112"/>
      <c r="G550" s="112"/>
      <c r="H550" s="161"/>
      <c r="I550" s="22"/>
      <c r="J550" s="22"/>
    </row>
    <row r="551" spans="1:10">
      <c r="A551" s="112"/>
      <c r="B551" s="112"/>
      <c r="C551" s="112"/>
      <c r="D551" s="112"/>
      <c r="E551" s="112"/>
      <c r="F551" s="112"/>
      <c r="G551" s="112"/>
      <c r="H551" s="161"/>
      <c r="I551" s="22"/>
      <c r="J551" s="22"/>
    </row>
    <row r="552" spans="1:10">
      <c r="A552" s="112"/>
      <c r="B552" s="112"/>
      <c r="C552" s="112"/>
      <c r="D552" s="112"/>
      <c r="E552" s="112"/>
      <c r="F552" s="112"/>
      <c r="G552" s="112"/>
      <c r="H552" s="161"/>
    </row>
    <row r="553" spans="1:10">
      <c r="A553" s="112"/>
      <c r="B553" s="112"/>
      <c r="C553" s="112"/>
      <c r="D553" s="112"/>
      <c r="E553" s="112"/>
      <c r="F553" s="112"/>
      <c r="G553" s="112"/>
      <c r="H553" s="161"/>
    </row>
    <row r="554" spans="1:10">
      <c r="A554" s="161"/>
      <c r="B554" s="161"/>
      <c r="C554" s="161"/>
      <c r="D554" s="161"/>
      <c r="E554" s="161"/>
      <c r="F554" s="161"/>
      <c r="G554" s="161"/>
      <c r="H554" s="161"/>
    </row>
    <row r="555" spans="1:10">
      <c r="A555" s="161"/>
      <c r="B555" s="161"/>
      <c r="C555" s="161"/>
      <c r="D555" s="161"/>
      <c r="E555" s="161"/>
      <c r="F555" s="161"/>
      <c r="G555" s="161"/>
      <c r="H555" s="161"/>
    </row>
    <row r="556" spans="1:10">
      <c r="A556" s="161"/>
      <c r="B556" s="161"/>
      <c r="C556" s="161"/>
      <c r="D556" s="161"/>
      <c r="E556" s="161"/>
      <c r="F556" s="161"/>
      <c r="G556" s="161"/>
      <c r="H556" s="161"/>
    </row>
    <row r="557" spans="1:10">
      <c r="A557" s="161"/>
      <c r="B557" s="161"/>
      <c r="C557" s="161"/>
      <c r="D557" s="161"/>
      <c r="E557" s="161"/>
      <c r="F557" s="161"/>
      <c r="G557" s="161"/>
      <c r="H557" s="161"/>
    </row>
    <row r="558" spans="1:10">
      <c r="A558" s="161"/>
      <c r="B558" s="161"/>
      <c r="C558" s="161"/>
      <c r="D558" s="161"/>
      <c r="E558" s="161"/>
      <c r="F558" s="161"/>
      <c r="G558" s="161"/>
      <c r="H558" s="161"/>
    </row>
    <row r="559" spans="1:10">
      <c r="A559" s="161"/>
      <c r="B559" s="161"/>
      <c r="C559" s="161"/>
      <c r="D559" s="161"/>
      <c r="E559" s="161"/>
      <c r="F559" s="161"/>
      <c r="G559" s="161"/>
      <c r="H559" s="161"/>
    </row>
    <row r="560" spans="1:10">
      <c r="A560" s="161"/>
      <c r="B560" s="161"/>
      <c r="C560" s="161"/>
      <c r="D560" s="161"/>
      <c r="E560" s="161"/>
      <c r="F560" s="161"/>
      <c r="G560" s="161"/>
      <c r="H560" s="161"/>
    </row>
    <row r="561" spans="1:8">
      <c r="A561" s="161"/>
      <c r="B561" s="161"/>
      <c r="C561" s="161"/>
      <c r="D561" s="161"/>
      <c r="E561" s="161"/>
      <c r="F561" s="161"/>
      <c r="G561" s="161"/>
      <c r="H561" s="161"/>
    </row>
    <row r="562" spans="1:8">
      <c r="A562" s="161"/>
      <c r="B562" s="161"/>
      <c r="C562" s="161"/>
      <c r="D562" s="161"/>
      <c r="E562" s="161"/>
      <c r="F562" s="161"/>
      <c r="G562" s="161"/>
      <c r="H562" s="161"/>
    </row>
    <row r="563" spans="1:8">
      <c r="A563" s="161"/>
      <c r="B563" s="161"/>
      <c r="C563" s="161"/>
      <c r="D563" s="161"/>
      <c r="E563" s="161"/>
      <c r="F563" s="161"/>
      <c r="G563" s="161"/>
      <c r="H563" s="161"/>
    </row>
    <row r="564" spans="1:8">
      <c r="A564" s="161"/>
      <c r="B564" s="161"/>
      <c r="C564" s="161"/>
      <c r="D564" s="161"/>
      <c r="E564" s="161"/>
      <c r="F564" s="161"/>
      <c r="G564" s="161"/>
      <c r="H564" s="161"/>
    </row>
    <row r="565" spans="1:8">
      <c r="A565" s="161"/>
      <c r="B565" s="161"/>
      <c r="C565" s="161"/>
      <c r="D565" s="161"/>
      <c r="E565" s="161"/>
      <c r="F565" s="161"/>
      <c r="G565" s="161"/>
      <c r="H565" s="161"/>
    </row>
    <row r="566" spans="1:8">
      <c r="A566" s="161"/>
      <c r="B566" s="161"/>
      <c r="C566" s="161"/>
      <c r="D566" s="161"/>
      <c r="E566" s="161"/>
      <c r="F566" s="161"/>
      <c r="G566" s="161"/>
      <c r="H566" s="161"/>
    </row>
    <row r="567" spans="1:8">
      <c r="A567" s="161"/>
      <c r="B567" s="161"/>
      <c r="C567" s="161"/>
      <c r="D567" s="161"/>
      <c r="E567" s="161"/>
      <c r="F567" s="161"/>
      <c r="G567" s="161"/>
      <c r="H567" s="161"/>
    </row>
    <row r="568" spans="1:8">
      <c r="A568" s="161"/>
      <c r="B568" s="161"/>
      <c r="C568" s="161"/>
      <c r="D568" s="161"/>
      <c r="E568" s="161"/>
      <c r="F568" s="161"/>
      <c r="G568" s="161"/>
      <c r="H568" s="161"/>
    </row>
    <row r="569" spans="1:8">
      <c r="A569" s="161"/>
      <c r="B569" s="161"/>
      <c r="C569" s="161"/>
      <c r="D569" s="161"/>
      <c r="E569" s="161"/>
      <c r="F569" s="161"/>
      <c r="G569" s="161"/>
      <c r="H569" s="161"/>
    </row>
    <row r="570" spans="1:8">
      <c r="A570" s="161"/>
      <c r="B570" s="161"/>
      <c r="C570" s="161"/>
      <c r="D570" s="161"/>
      <c r="E570" s="161"/>
      <c r="F570" s="161"/>
      <c r="G570" s="161"/>
      <c r="H570" s="161"/>
    </row>
    <row r="571" spans="1:8">
      <c r="A571" s="161"/>
      <c r="B571" s="161"/>
      <c r="C571" s="161"/>
      <c r="D571" s="161"/>
      <c r="E571" s="161"/>
      <c r="F571" s="161"/>
      <c r="G571" s="161"/>
      <c r="H571" s="161"/>
    </row>
  </sheetData>
  <mergeCells count="469">
    <mergeCell ref="A402:G402"/>
    <mergeCell ref="B242:B243"/>
    <mergeCell ref="C457:D457"/>
    <mergeCell ref="A464:B464"/>
    <mergeCell ref="D464:E464"/>
    <mergeCell ref="B215:B216"/>
    <mergeCell ref="G215:G216"/>
    <mergeCell ref="A217:A219"/>
    <mergeCell ref="B217:B219"/>
    <mergeCell ref="G217:G219"/>
    <mergeCell ref="A231:A232"/>
    <mergeCell ref="B231:B232"/>
    <mergeCell ref="G231:G232"/>
    <mergeCell ref="D401:F401"/>
    <mergeCell ref="D400:F400"/>
    <mergeCell ref="E100:F100"/>
    <mergeCell ref="D203:D204"/>
    <mergeCell ref="E203:E204"/>
    <mergeCell ref="F203:F204"/>
    <mergeCell ref="A117:G117"/>
    <mergeCell ref="A120:G120"/>
    <mergeCell ref="G203:G204"/>
    <mergeCell ref="G105:G106"/>
    <mergeCell ref="A191:A199"/>
    <mergeCell ref="B191:B198"/>
    <mergeCell ref="C191:C198"/>
    <mergeCell ref="D191:D198"/>
    <mergeCell ref="E191:E198"/>
    <mergeCell ref="F191:F198"/>
    <mergeCell ref="A201:A202"/>
    <mergeCell ref="B201:B202"/>
    <mergeCell ref="C201:C202"/>
    <mergeCell ref="A158:G158"/>
    <mergeCell ref="G175:G176"/>
    <mergeCell ref="A178:A180"/>
    <mergeCell ref="C105:C106"/>
    <mergeCell ref="D105:D106"/>
    <mergeCell ref="E105:E106"/>
    <mergeCell ref="F105:F106"/>
    <mergeCell ref="H203:H204"/>
    <mergeCell ref="H191:H198"/>
    <mergeCell ref="H201:H202"/>
    <mergeCell ref="G143:G156"/>
    <mergeCell ref="A203:A204"/>
    <mergeCell ref="A242:A243"/>
    <mergeCell ref="E429:F429"/>
    <mergeCell ref="E441:F441"/>
    <mergeCell ref="A437:G437"/>
    <mergeCell ref="C425:D425"/>
    <mergeCell ref="E425:F425"/>
    <mergeCell ref="C438:D438"/>
    <mergeCell ref="E438:F438"/>
    <mergeCell ref="C439:D439"/>
    <mergeCell ref="E439:F439"/>
    <mergeCell ref="C440:D440"/>
    <mergeCell ref="E440:F440"/>
    <mergeCell ref="C441:D441"/>
    <mergeCell ref="C433:D436"/>
    <mergeCell ref="E433:F436"/>
    <mergeCell ref="C426:D426"/>
    <mergeCell ref="E426:F426"/>
    <mergeCell ref="C427:D427"/>
    <mergeCell ref="B433:B436"/>
    <mergeCell ref="B203:B204"/>
    <mergeCell ref="C203:C204"/>
    <mergeCell ref="C431:D431"/>
    <mergeCell ref="E414:F414"/>
    <mergeCell ref="E431:F431"/>
    <mergeCell ref="C422:D422"/>
    <mergeCell ref="E422:F422"/>
    <mergeCell ref="C423:D423"/>
    <mergeCell ref="E423:F423"/>
    <mergeCell ref="A412:G412"/>
    <mergeCell ref="A268:G268"/>
    <mergeCell ref="D389:F389"/>
    <mergeCell ref="D390:F390"/>
    <mergeCell ref="D391:F391"/>
    <mergeCell ref="D392:F392"/>
    <mergeCell ref="D393:F393"/>
    <mergeCell ref="D394:F394"/>
    <mergeCell ref="D403:F403"/>
    <mergeCell ref="D404:F404"/>
    <mergeCell ref="A210:G210"/>
    <mergeCell ref="A386:G386"/>
    <mergeCell ref="A213:A214"/>
    <mergeCell ref="E428:F428"/>
    <mergeCell ref="C429:D429"/>
    <mergeCell ref="C448:D448"/>
    <mergeCell ref="C449:D449"/>
    <mergeCell ref="E446:F446"/>
    <mergeCell ref="E447:F447"/>
    <mergeCell ref="A424:G424"/>
    <mergeCell ref="C430:D430"/>
    <mergeCell ref="A467:B467"/>
    <mergeCell ref="A465:B465"/>
    <mergeCell ref="D465:E465"/>
    <mergeCell ref="E427:F427"/>
    <mergeCell ref="C428:D428"/>
    <mergeCell ref="D467:E467"/>
    <mergeCell ref="C459:D459"/>
    <mergeCell ref="C455:D455"/>
    <mergeCell ref="C456:D456"/>
    <mergeCell ref="E456:F456"/>
    <mergeCell ref="D406:F406"/>
    <mergeCell ref="C445:D445"/>
    <mergeCell ref="E445:F445"/>
    <mergeCell ref="C446:D446"/>
    <mergeCell ref="C447:D447"/>
    <mergeCell ref="E420:F420"/>
    <mergeCell ref="C421:D421"/>
    <mergeCell ref="E421:F421"/>
    <mergeCell ref="A413:G413"/>
    <mergeCell ref="C414:D414"/>
    <mergeCell ref="A419:G419"/>
    <mergeCell ref="A415:G415"/>
    <mergeCell ref="F495:G495"/>
    <mergeCell ref="C491:E491"/>
    <mergeCell ref="C450:D450"/>
    <mergeCell ref="E450:F450"/>
    <mergeCell ref="C451:D451"/>
    <mergeCell ref="E451:F451"/>
    <mergeCell ref="C452:D452"/>
    <mergeCell ref="E452:F452"/>
    <mergeCell ref="C485:E485"/>
    <mergeCell ref="F485:G485"/>
    <mergeCell ref="C486:E486"/>
    <mergeCell ref="E454:F454"/>
    <mergeCell ref="D469:E469"/>
    <mergeCell ref="D470:E470"/>
    <mergeCell ref="A468:G468"/>
    <mergeCell ref="C479:D479"/>
    <mergeCell ref="C480:D480"/>
    <mergeCell ref="A462:B462"/>
    <mergeCell ref="D462:E462"/>
    <mergeCell ref="A472:B472"/>
    <mergeCell ref="D472:E472"/>
    <mergeCell ref="A474:B474"/>
    <mergeCell ref="F491:G491"/>
    <mergeCell ref="F525:G525"/>
    <mergeCell ref="F508:G508"/>
    <mergeCell ref="C509:E509"/>
    <mergeCell ref="F509:G509"/>
    <mergeCell ref="C510:E510"/>
    <mergeCell ref="F510:G510"/>
    <mergeCell ref="C511:E511"/>
    <mergeCell ref="F511:G511"/>
    <mergeCell ref="C512:E512"/>
    <mergeCell ref="F512:G512"/>
    <mergeCell ref="F516:G516"/>
    <mergeCell ref="C517:E517"/>
    <mergeCell ref="F517:G517"/>
    <mergeCell ref="C518:E518"/>
    <mergeCell ref="F518:G518"/>
    <mergeCell ref="C519:E519"/>
    <mergeCell ref="F519:G519"/>
    <mergeCell ref="C520:E520"/>
    <mergeCell ref="F520:G520"/>
    <mergeCell ref="C521:E521"/>
    <mergeCell ref="F521:G521"/>
    <mergeCell ref="C522:E522"/>
    <mergeCell ref="F522:G522"/>
    <mergeCell ref="C514:E514"/>
    <mergeCell ref="A40:G40"/>
    <mergeCell ref="A41:G41"/>
    <mergeCell ref="A42:G42"/>
    <mergeCell ref="A43:G43"/>
    <mergeCell ref="E45:F45"/>
    <mergeCell ref="E46:F46"/>
    <mergeCell ref="E47:F47"/>
    <mergeCell ref="E48:F48"/>
    <mergeCell ref="A35:D35"/>
    <mergeCell ref="A36:D36"/>
    <mergeCell ref="A37:D37"/>
    <mergeCell ref="A38:D38"/>
    <mergeCell ref="E35:G35"/>
    <mergeCell ref="E36:G36"/>
    <mergeCell ref="E37:G37"/>
    <mergeCell ref="E38:G38"/>
    <mergeCell ref="B46:C46"/>
    <mergeCell ref="A44:G44"/>
    <mergeCell ref="B47:C47"/>
    <mergeCell ref="B48:C48"/>
    <mergeCell ref="E60:G60"/>
    <mergeCell ref="A85:G85"/>
    <mergeCell ref="E98:F98"/>
    <mergeCell ref="E99:F99"/>
    <mergeCell ref="E62:G62"/>
    <mergeCell ref="E63:G63"/>
    <mergeCell ref="E64:G64"/>
    <mergeCell ref="B64:D64"/>
    <mergeCell ref="A71:G71"/>
    <mergeCell ref="B78:D78"/>
    <mergeCell ref="B79:D79"/>
    <mergeCell ref="B80:D80"/>
    <mergeCell ref="E76:G76"/>
    <mergeCell ref="B62:D62"/>
    <mergeCell ref="B63:D63"/>
    <mergeCell ref="E77:G77"/>
    <mergeCell ref="B81:D81"/>
    <mergeCell ref="C95:D95"/>
    <mergeCell ref="E95:F95"/>
    <mergeCell ref="C96:D96"/>
    <mergeCell ref="E96:F96"/>
    <mergeCell ref="C97:D97"/>
    <mergeCell ref="E97:F97"/>
    <mergeCell ref="E82:G82"/>
    <mergeCell ref="F528:G528"/>
    <mergeCell ref="A535:C535"/>
    <mergeCell ref="A536:C536"/>
    <mergeCell ref="D534:G534"/>
    <mergeCell ref="D535:G535"/>
    <mergeCell ref="D536:G536"/>
    <mergeCell ref="A532:G532"/>
    <mergeCell ref="A54:G54"/>
    <mergeCell ref="A55:G55"/>
    <mergeCell ref="A56:G56"/>
    <mergeCell ref="A533:C533"/>
    <mergeCell ref="F530:G530"/>
    <mergeCell ref="C505:E505"/>
    <mergeCell ref="F505:G505"/>
    <mergeCell ref="C523:E523"/>
    <mergeCell ref="A534:C534"/>
    <mergeCell ref="C530:E530"/>
    <mergeCell ref="C528:E528"/>
    <mergeCell ref="C529:E529"/>
    <mergeCell ref="C524:E524"/>
    <mergeCell ref="C525:E525"/>
    <mergeCell ref="C526:E526"/>
    <mergeCell ref="F529:G529"/>
    <mergeCell ref="F526:G526"/>
    <mergeCell ref="A537:G537"/>
    <mergeCell ref="F523:G523"/>
    <mergeCell ref="C501:E501"/>
    <mergeCell ref="F501:G501"/>
    <mergeCell ref="C502:E502"/>
    <mergeCell ref="A497:G497"/>
    <mergeCell ref="C498:E498"/>
    <mergeCell ref="F498:G498"/>
    <mergeCell ref="C499:E499"/>
    <mergeCell ref="F499:G499"/>
    <mergeCell ref="C500:E500"/>
    <mergeCell ref="F500:G500"/>
    <mergeCell ref="D533:G533"/>
    <mergeCell ref="F524:G524"/>
    <mergeCell ref="F502:G502"/>
    <mergeCell ref="A503:G503"/>
    <mergeCell ref="A527:G527"/>
    <mergeCell ref="C506:E506"/>
    <mergeCell ref="F506:G506"/>
    <mergeCell ref="C507:E507"/>
    <mergeCell ref="F507:G507"/>
    <mergeCell ref="C515:E515"/>
    <mergeCell ref="F515:G515"/>
    <mergeCell ref="C516:E516"/>
    <mergeCell ref="B5:C5"/>
    <mergeCell ref="A504:G504"/>
    <mergeCell ref="D28:E28"/>
    <mergeCell ref="D29:E29"/>
    <mergeCell ref="D30:E30"/>
    <mergeCell ref="D31:E31"/>
    <mergeCell ref="D33:E33"/>
    <mergeCell ref="B32:C32"/>
    <mergeCell ref="D32:E32"/>
    <mergeCell ref="F32:G32"/>
    <mergeCell ref="B28:C28"/>
    <mergeCell ref="B29:C29"/>
    <mergeCell ref="B30:C30"/>
    <mergeCell ref="B31:C31"/>
    <mergeCell ref="B33:C33"/>
    <mergeCell ref="F30:G30"/>
    <mergeCell ref="F31:G31"/>
    <mergeCell ref="F33:G33"/>
    <mergeCell ref="B53:C53"/>
    <mergeCell ref="C98:D98"/>
    <mergeCell ref="C99:D99"/>
    <mergeCell ref="B60:D60"/>
    <mergeCell ref="B50:C50"/>
    <mergeCell ref="B57:D57"/>
    <mergeCell ref="F28:G28"/>
    <mergeCell ref="F29:G29"/>
    <mergeCell ref="B49:C49"/>
    <mergeCell ref="D475:E475"/>
    <mergeCell ref="D476:E476"/>
    <mergeCell ref="A475:B475"/>
    <mergeCell ref="A1:G2"/>
    <mergeCell ref="A3:G3"/>
    <mergeCell ref="A6:G6"/>
    <mergeCell ref="A13:G13"/>
    <mergeCell ref="A21:G21"/>
    <mergeCell ref="A22:G22"/>
    <mergeCell ref="F25:G25"/>
    <mergeCell ref="F26:G26"/>
    <mergeCell ref="F27:G27"/>
    <mergeCell ref="D25:E25"/>
    <mergeCell ref="D26:E26"/>
    <mergeCell ref="D27:E27"/>
    <mergeCell ref="A7:G12"/>
    <mergeCell ref="A14:G19"/>
    <mergeCell ref="B23:C23"/>
    <mergeCell ref="D23:E23"/>
    <mergeCell ref="F23:G23"/>
    <mergeCell ref="B24:C24"/>
    <mergeCell ref="D24:E24"/>
    <mergeCell ref="B26:C26"/>
    <mergeCell ref="B27:C27"/>
    <mergeCell ref="F24:G24"/>
    <mergeCell ref="B25:C25"/>
    <mergeCell ref="B4:C4"/>
    <mergeCell ref="A538:G546"/>
    <mergeCell ref="B65:D65"/>
    <mergeCell ref="B66:D66"/>
    <mergeCell ref="B67:D67"/>
    <mergeCell ref="B68:D68"/>
    <mergeCell ref="E65:G65"/>
    <mergeCell ref="E66:G66"/>
    <mergeCell ref="E67:G67"/>
    <mergeCell ref="E68:G68"/>
    <mergeCell ref="B72:D72"/>
    <mergeCell ref="E72:G72"/>
    <mergeCell ref="B73:D73"/>
    <mergeCell ref="E73:G73"/>
    <mergeCell ref="B74:D74"/>
    <mergeCell ref="B75:D75"/>
    <mergeCell ref="E74:G74"/>
    <mergeCell ref="E75:G75"/>
    <mergeCell ref="B77:D77"/>
    <mergeCell ref="D34:E34"/>
    <mergeCell ref="F34:G34"/>
    <mergeCell ref="B34:C34"/>
    <mergeCell ref="B45:C45"/>
    <mergeCell ref="E81:G81"/>
    <mergeCell ref="E84:G84"/>
    <mergeCell ref="B76:D76"/>
    <mergeCell ref="E49:F49"/>
    <mergeCell ref="B69:D69"/>
    <mergeCell ref="E53:F53"/>
    <mergeCell ref="E78:G78"/>
    <mergeCell ref="E79:G79"/>
    <mergeCell ref="E80:G80"/>
    <mergeCell ref="E69:G69"/>
    <mergeCell ref="E57:G57"/>
    <mergeCell ref="B58:D58"/>
    <mergeCell ref="E58:G58"/>
    <mergeCell ref="B59:D59"/>
    <mergeCell ref="E59:G59"/>
    <mergeCell ref="E83:G83"/>
    <mergeCell ref="E61:G61"/>
    <mergeCell ref="B61:D61"/>
    <mergeCell ref="E50:F50"/>
    <mergeCell ref="B82:D82"/>
    <mergeCell ref="G242:G243"/>
    <mergeCell ref="A245:A246"/>
    <mergeCell ref="A408:G408"/>
    <mergeCell ref="A384:G384"/>
    <mergeCell ref="D385:F385"/>
    <mergeCell ref="D407:F407"/>
    <mergeCell ref="A87:G87"/>
    <mergeCell ref="C88:D88"/>
    <mergeCell ref="E88:F88"/>
    <mergeCell ref="A103:G103"/>
    <mergeCell ref="A108:G108"/>
    <mergeCell ref="F115:G115"/>
    <mergeCell ref="D201:D202"/>
    <mergeCell ref="E201:E202"/>
    <mergeCell ref="G201:G202"/>
    <mergeCell ref="A181:H181"/>
    <mergeCell ref="A118:G118"/>
    <mergeCell ref="A142:A156"/>
    <mergeCell ref="B142:B156"/>
    <mergeCell ref="C142:C156"/>
    <mergeCell ref="D142:D156"/>
    <mergeCell ref="E142:E156"/>
    <mergeCell ref="F142:F156"/>
    <mergeCell ref="A175:A176"/>
    <mergeCell ref="B83:D83"/>
    <mergeCell ref="B84:D84"/>
    <mergeCell ref="A168:H168"/>
    <mergeCell ref="E448:F448"/>
    <mergeCell ref="E449:F449"/>
    <mergeCell ref="A444:G444"/>
    <mergeCell ref="E432:F432"/>
    <mergeCell ref="A114:B114"/>
    <mergeCell ref="A115:B115"/>
    <mergeCell ref="A112:G112"/>
    <mergeCell ref="A101:G101"/>
    <mergeCell ref="A113:B113"/>
    <mergeCell ref="F113:G113"/>
    <mergeCell ref="F114:G114"/>
    <mergeCell ref="C100:D100"/>
    <mergeCell ref="A116:G116"/>
    <mergeCell ref="A105:A106"/>
    <mergeCell ref="B105:B106"/>
    <mergeCell ref="C442:D442"/>
    <mergeCell ref="E442:F442"/>
    <mergeCell ref="B213:B214"/>
    <mergeCell ref="G213:G214"/>
    <mergeCell ref="A215:A216"/>
    <mergeCell ref="E417:F417"/>
    <mergeCell ref="F514:G514"/>
    <mergeCell ref="D474:E474"/>
    <mergeCell ref="A463:G463"/>
    <mergeCell ref="F479:G479"/>
    <mergeCell ref="F480:G480"/>
    <mergeCell ref="A469:B469"/>
    <mergeCell ref="A470:B470"/>
    <mergeCell ref="C492:E492"/>
    <mergeCell ref="F492:G492"/>
    <mergeCell ref="C493:E493"/>
    <mergeCell ref="F493:G493"/>
    <mergeCell ref="C494:E494"/>
    <mergeCell ref="A477:G477"/>
    <mergeCell ref="C496:E496"/>
    <mergeCell ref="F496:G496"/>
    <mergeCell ref="A483:G483"/>
    <mergeCell ref="A473:G473"/>
    <mergeCell ref="A471:B471"/>
    <mergeCell ref="D471:E471"/>
    <mergeCell ref="A484:G484"/>
    <mergeCell ref="C487:E487"/>
    <mergeCell ref="F487:G487"/>
    <mergeCell ref="A489:G489"/>
    <mergeCell ref="F494:G494"/>
    <mergeCell ref="C418:D418"/>
    <mergeCell ref="E418:F418"/>
    <mergeCell ref="E460:F460"/>
    <mergeCell ref="A476:B476"/>
    <mergeCell ref="C488:E488"/>
    <mergeCell ref="F488:G488"/>
    <mergeCell ref="A461:G461"/>
    <mergeCell ref="C513:E513"/>
    <mergeCell ref="F513:G513"/>
    <mergeCell ref="C454:D454"/>
    <mergeCell ref="C458:D458"/>
    <mergeCell ref="C460:D460"/>
    <mergeCell ref="C432:D432"/>
    <mergeCell ref="E458:F458"/>
    <mergeCell ref="A453:G453"/>
    <mergeCell ref="C490:E490"/>
    <mergeCell ref="F490:G490"/>
    <mergeCell ref="C478:D478"/>
    <mergeCell ref="F478:G478"/>
    <mergeCell ref="A481:G481"/>
    <mergeCell ref="F486:G486"/>
    <mergeCell ref="E430:F430"/>
    <mergeCell ref="A433:A436"/>
    <mergeCell ref="C495:E495"/>
    <mergeCell ref="B51:C51"/>
    <mergeCell ref="E51:F51"/>
    <mergeCell ref="B52:C52"/>
    <mergeCell ref="E52:F52"/>
    <mergeCell ref="A205:G205"/>
    <mergeCell ref="A255:G255"/>
    <mergeCell ref="D411:F411"/>
    <mergeCell ref="D410:F410"/>
    <mergeCell ref="A466:G466"/>
    <mergeCell ref="C420:D420"/>
    <mergeCell ref="D409:F409"/>
    <mergeCell ref="D397:F397"/>
    <mergeCell ref="D388:F388"/>
    <mergeCell ref="D395:F395"/>
    <mergeCell ref="D405:F405"/>
    <mergeCell ref="D398:F398"/>
    <mergeCell ref="D399:F399"/>
    <mergeCell ref="B245:B246"/>
    <mergeCell ref="G245:G246"/>
    <mergeCell ref="D387:F387"/>
    <mergeCell ref="C416:D416"/>
    <mergeCell ref="E416:F416"/>
    <mergeCell ref="C417:D417"/>
  </mergeCells>
  <phoneticPr fontId="4" type="noConversion"/>
  <hyperlinks>
    <hyperlink ref="A22" r:id="rId1" display="https://www.mic.gov.py/mic/w/mic/pdf/188.2021.pdf     " xr:uid="{E7036723-0800-4B25-A029-837747BA6D1C}"/>
    <hyperlink ref="A42" r:id="rId2" xr:uid="{0A19D4D5-5268-4D79-A0B5-0FA0E7B8A634}"/>
    <hyperlink ref="A44" r:id="rId3" xr:uid="{5A5CEF43-D6E4-43E5-ADC3-DAE918CACC16}"/>
    <hyperlink ref="E60" r:id="rId4" xr:uid="{84C3555C-A076-4A04-8E24-22DC00A497FA}"/>
    <hyperlink ref="E59" r:id="rId5" xr:uid="{941D3621-7B23-446B-8E1C-A1AB7588712B}"/>
    <hyperlink ref="E58" r:id="rId6" xr:uid="{B8CADBCE-4305-4785-93AB-87727A3402E3}"/>
    <hyperlink ref="E61" r:id="rId7" xr:uid="{1761BAF9-04DA-4B1B-9AA2-4E7E169E5FBD}"/>
    <hyperlink ref="E62" r:id="rId8" xr:uid="{F80E5503-2899-4A12-AE7C-80C9A18E48B3}"/>
    <hyperlink ref="E63:G63" r:id="rId9" display="https://www.mic.gov.py/mic/w/mic/pdf/inciso_c/sueldos_202206-Jun.pdf" xr:uid="{2EA0ED16-1B59-42A7-B5BD-D7B003746E29}"/>
    <hyperlink ref="E64:G64" r:id="rId10" display="https://www.mic.gov.py/mic/w/mic/pdf/inciso_c/sueldos_202207-Jul.pdf" xr:uid="{76B7690C-88A6-40C6-8925-1751579978CB}"/>
    <hyperlink ref="E65:G65" r:id="rId11" display="https://www.mic.gov.py/mic/w/mic/pdf/inciso_c/sueldos_202208-Ago.pdf" xr:uid="{7955E83B-0AF3-42AC-8AD2-7770F78FAE1A}"/>
    <hyperlink ref="E66:G66" r:id="rId12" display="https://www.mic.gov.py/mic/w/mic/pdf/inciso_c/sueldos_202209-Set.pdf" xr:uid="{6D0AE626-8741-4577-8E6A-839D73C348EF}"/>
    <hyperlink ref="E67:G67" r:id="rId13" display="https://www.mic.gov.py/mic/w/mic/pdf/inciso_c/sueldos_202210-Oct.pdf" xr:uid="{AD3B0B54-3947-405F-B0BA-2E9670C30F4A}"/>
    <hyperlink ref="E65" r:id="rId14" xr:uid="{8844024F-001C-4441-BF69-73570A1EC7BC}"/>
    <hyperlink ref="G123" r:id="rId15" xr:uid="{9058087F-21A6-4667-BF4C-B0B206241E20}"/>
    <hyperlink ref="G124" r:id="rId16" xr:uid="{571C0918-2C34-48EB-B7B0-90B20DCD8A1F}"/>
    <hyperlink ref="G125" r:id="rId17" xr:uid="{54673B81-9F73-44BE-BAF6-F30408109114}"/>
    <hyperlink ref="G128" r:id="rId18" xr:uid="{5D737286-E4C3-4CA9-BD3A-312FF97869FE}"/>
    <hyperlink ref="G121" r:id="rId19" xr:uid="{964AC685-84B5-4E04-93DA-666A17EE6845}"/>
    <hyperlink ref="G122" r:id="rId20" xr:uid="{CC39943B-5552-499D-826E-4100395C981F}"/>
    <hyperlink ref="G126" r:id="rId21" xr:uid="{483EC58B-16C9-4738-B407-6926A05E2338}"/>
    <hyperlink ref="G129" r:id="rId22" xr:uid="{DE0E47E5-AE1B-478F-ACFA-9A948D855F37}"/>
    <hyperlink ref="G137" r:id="rId23" display="https://micpy-my.sharepoint.com/:f:/g/personal/scomercio_mic_gov_py/EtrqZ9ogyVxNmgZPtf7mCEMBKxoBSTYxnDdVKxELySiYKw?e=cPcFX7" xr:uid="{A165C880-8D86-474B-A598-FEC1DB17D82D}"/>
    <hyperlink ref="G138" r:id="rId24" xr:uid="{2724F813-2B63-480E-A038-D33BF214F776}"/>
    <hyperlink ref="G139" r:id="rId25" xr:uid="{495DAD2A-9EDB-46CD-B16E-2578B1D41F01}"/>
    <hyperlink ref="G140" r:id="rId26" xr:uid="{C8F39407-306C-4EDA-BEAC-3D83493C6FE5}"/>
    <hyperlink ref="G141" r:id="rId27" xr:uid="{CB4FE46B-FE89-4587-A334-B2771384A633}"/>
    <hyperlink ref="G127" r:id="rId28" xr:uid="{31E7A8AE-61D5-4CE8-B9CD-281FD9AA38A0}"/>
    <hyperlink ref="G130" r:id="rId29" xr:uid="{EC915006-F347-4023-9AA8-8758A25AB131}"/>
    <hyperlink ref="G416" r:id="rId30" xr:uid="{7947D35B-E8BF-46B1-A0AF-D61F3E419B12}"/>
    <hyperlink ref="G418" r:id="rId31" xr:uid="{17585872-FD40-4886-B661-0A5DE8326C5A}"/>
    <hyperlink ref="G421" r:id="rId32" xr:uid="{05CBF712-C250-46BC-9E1F-BFF1BC1DB90C}"/>
    <hyperlink ref="G417" r:id="rId33" xr:uid="{1C0D7DF8-78CE-4F57-87D3-A441CA6D8BE1}"/>
    <hyperlink ref="G422" r:id="rId34" xr:uid="{B7F4B76D-AD44-4313-BA36-4E1B0F56857A}"/>
    <hyperlink ref="G423" r:id="rId35" xr:uid="{7EE3C564-24A6-443B-B104-8C9ED4AC1CD6}"/>
    <hyperlink ref="F476" r:id="rId36" xr:uid="{05C0D46A-80A6-4D0E-BD00-CD906A9D8D24}"/>
    <hyperlink ref="F475" r:id="rId37" xr:uid="{6B402BC8-2489-46F2-8D91-ADB879C1C20E}"/>
    <hyperlink ref="E73" r:id="rId38" xr:uid="{05E8DD1A-9AF2-44F8-84AE-E8F39561C91C}"/>
    <hyperlink ref="E74" r:id="rId39" xr:uid="{7A46779E-4AE8-429B-A84A-9E1656568DCC}"/>
    <hyperlink ref="E75" r:id="rId40" xr:uid="{89F37804-3D54-4CEF-93AF-A69DFA3C0841}"/>
    <hyperlink ref="E76" r:id="rId41" xr:uid="{A1D6D984-9E56-413B-BA0E-D422F3CF2BF0}"/>
    <hyperlink ref="E77" r:id="rId42" xr:uid="{CAB45B10-0CE3-40FF-A359-47A042BDBEF0}"/>
    <hyperlink ref="E78" r:id="rId43" xr:uid="{1DE2AE81-75D0-4174-A1A8-1B34AAED3961}"/>
    <hyperlink ref="E79" r:id="rId44" xr:uid="{ED2DE797-65A3-4E8F-B176-239F0986CD9A}"/>
    <hyperlink ref="E80" r:id="rId45" xr:uid="{70E872EE-F256-4B44-A951-E02F8CA785E2}"/>
    <hyperlink ref="E81" r:id="rId46" xr:uid="{AD62813E-5B6D-432C-966E-9341DA86279C}"/>
    <hyperlink ref="E82" r:id="rId47" xr:uid="{7D1368E9-543F-4CA5-8476-22DE5FA2F359}"/>
    <hyperlink ref="E83" r:id="rId48" xr:uid="{13A46B78-CAFE-4F31-8749-692E4A83D209}"/>
    <hyperlink ref="E84" r:id="rId49" xr:uid="{EDB2DC15-B9B9-45A3-9465-6FB2BE3A01CD}"/>
    <hyperlink ref="G50" r:id="rId50" xr:uid="{D5C0A584-EE67-45CA-93D3-33030B5AA3AC}"/>
    <hyperlink ref="G104" r:id="rId51" display="https://www.mic.gov.py/mic/w/contenido.php?pagina=2&amp;id=2269" xr:uid="{462B09A0-ADB2-4867-9B74-1BD47A9A4821}"/>
    <hyperlink ref="G105:G106" r:id="rId52" display="..\OneDrive - MINISTERIO DE INDUSTRIA Y COMERCIO\00 PMC DGFI VM MIPYMES\00 PCM CONVOCATORIA 2022\00 LISTADO FINAL MIPYMES BENEFICIARIAS 2022\PCM 2022 - LISTADO DE BENEFICIARIOS - GANADORES - FIRMADO.pdf" xr:uid="{5342211A-0D2C-4E3A-95D5-8C10E1E11BFC}"/>
    <hyperlink ref="G182" r:id="rId53" display="https://www.mic.gov.py/exporta_facil/index.html " xr:uid="{9A627AA2-6CF5-472C-BA9E-E795D85FF3A6}"/>
    <hyperlink ref="G185" r:id="rId54" display="https://youtu.be/Los5KOPM0MI_x000a__x000a_" xr:uid="{37C61818-F7B8-4124-96E5-599D7713CCFD}"/>
    <hyperlink ref="G186" r:id="rId55" display="http://datos.vue.gov.py/registros/datos" xr:uid="{17C844E3-E351-4289-B08E-F0286AA6584F}"/>
    <hyperlink ref="G188" r:id="rId56" xr:uid="{B204CDC1-53BD-4332-B9E3-C835FCD6FB40}"/>
    <hyperlink ref="G189" r:id="rId57" xr:uid="{EBBD8434-5983-4A1F-9CF4-6323B88FB7C8}"/>
    <hyperlink ref="G187" r:id="rId58" xr:uid="{6D181E3E-565E-4266-BCAD-138A66D87D7E}"/>
    <hyperlink ref="G190" r:id="rId59" display="https://www.mic.gov.py/mic/w/contenido.php?pagina=1&amp;id=2924" xr:uid="{3D2FFBEF-25AF-40F9-AAC0-6A1C6E441AC4}"/>
    <hyperlink ref="G200" r:id="rId60" display="https://micpy-my.sharepoint.com/:x:/g/personal/rosmery_mic_gov_py/EUsXIxDE8DFEtCWozIXUM0UBfGDEyqFDm0Pr4pebM0xFtA?e=6hbsw6" xr:uid="{321C94F4-1132-47C8-ADAE-C6CEBCB39A9E}"/>
    <hyperlink ref="G398" r:id="rId61" xr:uid="{DA535D81-375B-47AA-9D5E-623243344B54}"/>
    <hyperlink ref="G399" r:id="rId62" xr:uid="{685EF14A-AFD9-4814-AB2A-2188D123391F}"/>
    <hyperlink ref="G426" r:id="rId63" xr:uid="{74ADB56D-D5FE-4C54-8278-27F0724C92D2}"/>
    <hyperlink ref="G427" r:id="rId64" display="https://www.mipymes.gov.py/contacto/ " xr:uid="{50D6AD6A-97F9-48CA-8FF6-E9D777326D97}"/>
    <hyperlink ref="G430" r:id="rId65" display="https://www.mic.gov.py/mic/w/contenido.php?pagina=1&amp;id=2809 " xr:uid="{0D12AAD7-9EFC-4F2D-A964-059CE07C16BF}"/>
    <hyperlink ref="G429" r:id="rId66" display="https://senatur.gov.py/" xr:uid="{9E85D26C-0DD2-4339-A0D7-34D4F76D471F}"/>
    <hyperlink ref="G428" r:id="rId67" display="https://marketdata.com.py/noticias/exportafacil-realizan-el-primer-envio-piloto-internacional-de-productos-hechos-por-una-mipyme-78260/_x000a__x000a_" xr:uid="{37DDD785-2532-4605-BD84-1566192A031E}"/>
    <hyperlink ref="G431" r:id="rId68" xr:uid="{0959841C-F67E-499B-B26C-F44CC9F6B31F}"/>
    <hyperlink ref="G432" r:id="rId69" xr:uid="{2719A9AF-E791-4644-BB39-EB58C39FB654}"/>
    <hyperlink ref="G433" r:id="rId70" xr:uid="{A66E0CFF-12DB-4E99-A350-1CA3130BADA5}"/>
    <hyperlink ref="G434" r:id="rId71" xr:uid="{FC3D2E83-4EB7-4C54-BABF-1F8E643D3C0D}"/>
    <hyperlink ref="G435" r:id="rId72" xr:uid="{2739B102-3CF8-436B-B483-C3764799C278}"/>
    <hyperlink ref="G436" r:id="rId73" xr:uid="{A4A06A2D-E8CC-49D8-9F22-916345C24A72}"/>
    <hyperlink ref="G387" r:id="rId74" xr:uid="{E3E36384-1275-4DC7-8F82-0982C18CD141}"/>
    <hyperlink ref="G388" r:id="rId75" xr:uid="{FE5936E4-E043-480C-A45B-BE4E1C292250}"/>
    <hyperlink ref="G389" r:id="rId76" xr:uid="{2F363304-233F-4A0B-8B67-92AB41A5B2C0}"/>
    <hyperlink ref="G390" r:id="rId77" xr:uid="{9AA2A9BB-F828-4F65-96FE-5239EC19DA47}"/>
    <hyperlink ref="G391" r:id="rId78" xr:uid="{0F815DA8-A0DB-4443-8DEC-B37F6A39158D}"/>
    <hyperlink ref="G394" r:id="rId79" xr:uid="{D2CAF859-4EC7-4C71-A260-3CC10994FA91}"/>
    <hyperlink ref="G393" r:id="rId80" xr:uid="{7BFF6D81-F4D8-4F85-A23C-06C79B87835B}"/>
    <hyperlink ref="G392" r:id="rId81" xr:uid="{557ADBCC-BA60-427E-9662-3CDF0AA482E5}"/>
    <hyperlink ref="G237" r:id="rId82" location="proveedores" xr:uid="{FA66FD52-592D-4554-9851-28B960D68DF8}"/>
    <hyperlink ref="G238" r:id="rId83" location="proveedores" xr:uid="{E800AD0D-C23C-40B8-8EAE-86B06FABA3FB}"/>
    <hyperlink ref="G241" r:id="rId84" location="proveedores" xr:uid="{02C32C74-5393-41DD-8D57-E1F3C619FFB0}"/>
    <hyperlink ref="G247" r:id="rId85" location="proveedores" xr:uid="{9B94222D-F18A-4913-8395-37D0BFCB6A40}"/>
    <hyperlink ref="G251" r:id="rId86" xr:uid="{A87D8B10-372C-48E8-8004-968832807941}"/>
    <hyperlink ref="G250" r:id="rId87" xr:uid="{31E1B8A0-B621-418E-8064-D0BE8279A303}"/>
    <hyperlink ref="G244" r:id="rId88" location="items" xr:uid="{07DCC9A8-A0AE-49D4-BB84-25A4ED8E1AFD}"/>
    <hyperlink ref="G242" r:id="rId89" location="proveedores" xr:uid="{9BDE3CCD-9C4A-4D98-A964-703D8C8C1C7A}"/>
    <hyperlink ref="G240" r:id="rId90" location="proveedores" xr:uid="{320D1570-B6C0-4B26-8433-10A20B458538}"/>
    <hyperlink ref="G236" r:id="rId91" location="proveedores" display="https://www.contrataciones.gov.py/licitaciones/adjudicacion/416345-licitacion-concurso-ofertas-n-6-2022-servicios-taxi-aereo-contrato-abierto-plurianua-1/resumen-adjudicacion.html - proveedores" xr:uid="{A11C4514-E147-414C-BBEF-6E4BDC504555}"/>
    <hyperlink ref="G235" r:id="rId92" location="proveedores" display="https://www.contrataciones.gov.py/licitaciones/adjudicacion/408746-licitacion-concurso-ofertas-n-2-2022-consultoria-contratacion-servicios-arquitectura-1/resumen-adjudicacion.html - proveedores" xr:uid="{1FA43C91-FBC9-480E-9263-CED96C8E102D}"/>
    <hyperlink ref="G234" r:id="rId93" location="proveedores" display="https://www.contrataciones.gov.py/licitaciones/adjudicacion/416279-contratacion-directa-n-3-2022-mantenimiento-equipos-analizadores-rayos-x-laboratorio-1/resumen-adjudicacion.html - proveedores" xr:uid="{91BAD95D-6551-4376-9D5E-5702E183459F}"/>
    <hyperlink ref="G231" r:id="rId94" location="proveedores" display="https://www.contrataciones.gov.py/licitaciones/adjudicacion/415369-licitacion-concurso-ofertas-n-5-2022-subasta-baja-electronica-seguro-vehiculos-edifi-1/resumen-adjudicacion.html - proveedores" xr:uid="{B83BD759-C93E-4256-A56F-5951A010C95B}"/>
    <hyperlink ref="G212" r:id="rId95" location="documentos" xr:uid="{AF665DD1-EB05-48E4-9B70-0A9E90107756}"/>
    <hyperlink ref="G213" r:id="rId96" location="proveedores" xr:uid="{983BD605-5195-4B33-9BCE-890C8A2CBBAE}"/>
    <hyperlink ref="G215" r:id="rId97" location="proveedores" xr:uid="{B4744302-06E2-46A4-8B35-A7EEF4E24632}"/>
    <hyperlink ref="G217" r:id="rId98" location="proveedores" xr:uid="{31B36ECD-AC3E-4B76-A20E-5E684E6FE313}"/>
    <hyperlink ref="G220" r:id="rId99" location="proveedores" xr:uid="{2F4E8089-0644-40BC-A746-839066B5CEAA}"/>
    <hyperlink ref="G221" r:id="rId100" location="proveedores" xr:uid="{C55F32A6-9BF2-4AD6-B5AF-E1B42155D958}"/>
    <hyperlink ref="G222" r:id="rId101" location="proveedores" xr:uid="{90FCF795-1315-4539-BB6B-FADEEE7F7701}"/>
    <hyperlink ref="G223" r:id="rId102" location="proveedores" xr:uid="{172A8141-08B0-4BD5-976B-3E61D982B818}"/>
    <hyperlink ref="G224" r:id="rId103" location="proveedores" xr:uid="{EC7E2407-563D-42D9-AE50-2D06EC1530F3}"/>
    <hyperlink ref="G225" r:id="rId104" location="proveedores" xr:uid="{5A38254C-7E72-4CCD-81C5-6DE9FDA954A3}"/>
    <hyperlink ref="G226" r:id="rId105" location="proveedores" xr:uid="{AB0B9A62-08FF-41E6-88D8-758A5C6B63D3}"/>
    <hyperlink ref="G227" r:id="rId106" location="proveedores" xr:uid="{A2226550-6BC4-4112-ADF8-64B55BA7FB81}"/>
    <hyperlink ref="G229" r:id="rId107" location="proveedores" xr:uid="{A69DCE60-5042-450F-8F0A-DCC8B5BC4948}"/>
    <hyperlink ref="G228" r:id="rId108" xr:uid="{1A6AE020-E868-468C-85FB-0E320B0506C9}"/>
    <hyperlink ref="G230" r:id="rId109" location="proveedores" xr:uid="{0C4EA57C-E709-4E9A-9594-8ECD64048CD6}"/>
    <hyperlink ref="G253" r:id="rId110" location="proveedores" xr:uid="{1D58E681-9C6A-44E1-8177-302E8B60209C}"/>
    <hyperlink ref="G252" r:id="rId111" location="proveedores" xr:uid="{B0E6E97F-90A4-4A72-9EAC-1F814555FFE8}"/>
    <hyperlink ref="G249" r:id="rId112" location="proveedores" xr:uid="{3A901C40-C88D-42F7-B05B-5E5E2623C84E}"/>
    <hyperlink ref="G248" r:id="rId113" location="proveedores" xr:uid="{686F6358-96AB-48D1-B86E-74E8AAA865A1}"/>
    <hyperlink ref="G245" r:id="rId114" location="proveedores" xr:uid="{85FB6FBD-61F4-41A1-9404-AF2A391E2030}"/>
    <hyperlink ref="G239" r:id="rId115" location="proveedores" xr:uid="{440D7FD7-68A9-4DF1-A73E-89AB6D308516}"/>
    <hyperlink ref="G233" r:id="rId116" location="proveedores" xr:uid="{8815796B-63DF-44F8-820A-02BDE48D8282}"/>
    <hyperlink ref="G49" r:id="rId117" display="https://micpy-my.sharepoint.com/:f:/g/personal/scomercio_mic_gov_py/Es9s6yatIt5Ek-TD9mBOvn4BFPX_SCMnPoju3yl4wcETLQ?e=WDPT33" xr:uid="{4609BA74-4868-4022-806D-0D974CDF6DBD}"/>
    <hyperlink ref="G48" r:id="rId118" xr:uid="{BB5E9F69-E644-4CA6-94BE-EAF7575BA57D}"/>
    <hyperlink ref="F486" r:id="rId119" xr:uid="{8DEA1786-1149-41D3-B37F-10C9E240BA72}"/>
    <hyperlink ref="F487" r:id="rId120" xr:uid="{63984169-4B38-43E0-86C9-1D9BADB2FC44}"/>
    <hyperlink ref="F491" r:id="rId121" xr:uid="{B933EA1A-63D3-4877-BD13-ABAC08FD1E50}"/>
    <hyperlink ref="F492" r:id="rId122" xr:uid="{7038C711-355B-4CBE-B1AD-AC355FFAAD53}"/>
    <hyperlink ref="F493" r:id="rId123" xr:uid="{7D409319-3C9E-4426-93CF-1251A4E08DB9}"/>
    <hyperlink ref="F494" r:id="rId124" xr:uid="{D93E0AAA-52A9-45B0-A60B-2BE97FA7C796}"/>
    <hyperlink ref="F506" r:id="rId125" xr:uid="{7B6C396C-DBD3-4BB7-8746-59B0A4B71719}"/>
    <hyperlink ref="F507" r:id="rId126" xr:uid="{CF678EB0-467F-494C-AF14-9B0BD12784EB}"/>
    <hyperlink ref="F508" r:id="rId127" xr:uid="{8A395FDE-11EC-4C69-96FE-1C0B785196F8}"/>
    <hyperlink ref="F509" r:id="rId128" xr:uid="{6F42BE40-75C1-484A-9A69-9926EB153242}"/>
    <hyperlink ref="F510" r:id="rId129" xr:uid="{3DA7BC9C-49D8-420C-A36F-0E23C43228AF}"/>
    <hyperlink ref="F511" r:id="rId130" xr:uid="{7EFA1D09-9C56-476B-8B16-65EA49462B89}"/>
    <hyperlink ref="F512" r:id="rId131" xr:uid="{8B758095-F5BC-47AB-8A77-E93460ABE0CB}"/>
    <hyperlink ref="F513" r:id="rId132" xr:uid="{F3975010-1F11-44B1-AA45-F09E7FFD88AC}"/>
    <hyperlink ref="F514" r:id="rId133" xr:uid="{2A280143-B51A-4B3A-B090-B7293A8EB6A2}"/>
    <hyperlink ref="F515" r:id="rId134" xr:uid="{58D484C1-8FE1-4886-A334-9D826AD72D11}"/>
    <hyperlink ref="F516" r:id="rId135" xr:uid="{D1AF8979-C361-4B98-8D5F-EF288BF35E81}"/>
    <hyperlink ref="F517" r:id="rId136" xr:uid="{1B8556C2-50AB-4FBB-BE1D-E56803E8F117}"/>
    <hyperlink ref="F518" r:id="rId137" xr:uid="{DAD4366C-0338-4B80-BD75-6E505E5A2000}"/>
    <hyperlink ref="F519" r:id="rId138" xr:uid="{00D38F19-A1B3-4D1D-B302-7280A857F67C}"/>
    <hyperlink ref="F520" r:id="rId139" xr:uid="{C7EA7968-FE59-43E4-AB9B-5545EBC81390}"/>
    <hyperlink ref="F521" r:id="rId140" xr:uid="{CDB22A9D-D0BE-4EA7-9A8B-D414B1B8AEED}"/>
    <hyperlink ref="F522" r:id="rId141" xr:uid="{3BDA468D-7254-4E6D-854B-0BC1A7F3F001}"/>
    <hyperlink ref="F523" r:id="rId142" xr:uid="{A9CBD762-57EB-44DD-B4A1-1B054FD6E339}"/>
    <hyperlink ref="F524" r:id="rId143" xr:uid="{2F751445-34E8-4553-90E1-8F15FD22B81F}"/>
    <hyperlink ref="F529" r:id="rId144" xr:uid="{87E74E9B-FE46-47CE-A293-6E55CA9DCEC7}"/>
    <hyperlink ref="G175:G176" r:id="rId145" display="INFORMACION PROVEIDA POR SUACE" xr:uid="{A70ABA05-6882-4704-9493-2D9BD02CE712}"/>
    <hyperlink ref="G174" r:id="rId146" xr:uid="{C1E74E63-21C6-4E63-9E9E-90589EB93803}"/>
    <hyperlink ref="G172" r:id="rId147" xr:uid="{2EA1F7CF-C552-42CF-8049-8223A6460204}"/>
    <hyperlink ref="G171" r:id="rId148" xr:uid="{7FF77FB5-F58E-4137-B435-117F9741E417}"/>
    <hyperlink ref="G170" r:id="rId149" xr:uid="{7A7402CA-A7B3-434E-9E97-D2B393E42BF6}"/>
    <hyperlink ref="G178" r:id="rId150" display="https://micpy-my.sharepoint.com/:b:/g/personal/bianca_balbuena_mic_gov_py/Ec_rng3nkiZNue5lhRu0H1wBFbXtGLamrOl8NSZsQYL30A?e=0aH7Cw" xr:uid="{D95F31D8-6454-46F9-A0F1-AECD01B231FE}"/>
    <hyperlink ref="G177" r:id="rId151" display="https://micpy-my.sharepoint.com/:f:/g/personal/bianca_balbuena_mic_gov_py/Ei2SUOHEdcFBttxKEjMc_kIBndzSXz4ExC0-AtOA-CJbYA?e=pQH94u" xr:uid="{DCFDC295-2E26-4A14-9AF1-C6C7B0A6C14B}"/>
    <hyperlink ref="G179" r:id="rId152" display="https://micpy-my.sharepoint.com/:f:/g/personal/bianca_balbuena_mic_gov_py/Ei2SUOHEdcFBttxKEjMc_kIBndzSXz4ExC0-AtOA-CJbYA?e=pQH94u" xr:uid="{D8863AC9-BF8D-4D94-98DF-BDD90B3AE11C}"/>
    <hyperlink ref="G180" r:id="rId153" display="https://micpy-my.sharepoint.com/:f:/g/personal/bianca_balbuena_mic_gov_py/Ei2SUOHEdcFBttxKEjMc_kIBndzSXz4ExC0-AtOA-CJbYA?e=pQH94u" xr:uid="{3E280E5E-D302-4107-851D-E5C8F7E61750}"/>
    <hyperlink ref="G439" r:id="rId154" display="https://micpy-my.sharepoint.com/:b:/g/personal/bianca_balbuena_mic_gov_py/ESxh5CI0OMlGvgISr7jf-NgB6ueYqs8C1XEcQUx2m8HQNw?e=9BIW7k" xr:uid="{8E035D65-EDD4-48D5-AC60-4FB01120FFCD}"/>
    <hyperlink ref="G440:G442" r:id="rId155" display="https://micpy-my.sharepoint.com/:b:/g/personal/bianca_balbuena_mic_gov_py/ESxh5CI0OMlGvgISr7jf-NgB6ueYqs8C1XEcQUx2m8HQNw?e=9BIW7k" xr:uid="{477C94F5-0AAE-48F3-B069-5AED6690615E}"/>
    <hyperlink ref="G46" r:id="rId156" display="https://micpy-my.sharepoint.com/:f:/g/personal/bianca_balbuena_mic_gov_py/Ei2SUOHEdcFBttxKEjMc_kIBndzSXz4ExC0-AtOA-CJbYA?e=pQH94u" xr:uid="{614BB798-A00E-4BF9-800F-FF82DA2BC159}"/>
    <hyperlink ref="G47" r:id="rId157" xr:uid="{6D77B0AE-B315-4496-9884-E532B1FC14EB}"/>
    <hyperlink ref="G160" r:id="rId158" xr:uid="{84B8218C-200E-4DD9-BA77-A8D766755F9B}"/>
    <hyperlink ref="G161" r:id="rId159" xr:uid="{8AB36C6F-04A5-40CB-A466-E3A03C36A00C}"/>
    <hyperlink ref="G458" r:id="rId160" xr:uid="{A2FD0958-75C8-45C6-8370-D10AFB35E2D2}"/>
    <hyperlink ref="F479" r:id="rId161" xr:uid="{18F929E1-387A-4B2D-8094-93700E32BF31}"/>
    <hyperlink ref="G404" r:id="rId162" xr:uid="{0CE31147-6C09-46A3-99F9-C2A3F93D65F2}"/>
    <hyperlink ref="F465" r:id="rId163" xr:uid="{5C203752-B582-405F-B731-0042EAF0EDAC}"/>
    <hyperlink ref="G51" r:id="rId164" xr:uid="{615C9776-E186-4E03-AF1D-74B42A0E3006}"/>
    <hyperlink ref="G52" r:id="rId165" xr:uid="{4F36E528-7A76-4F43-98F2-65B1A7B2D5E1}"/>
    <hyperlink ref="G206" r:id="rId166" xr:uid="{6A87924F-2AF6-4C82-869B-0406C9202CD8}"/>
    <hyperlink ref="G410" r:id="rId167" xr:uid="{ABB8DFAB-DCDD-4761-8FF4-19F16E3741B5}"/>
    <hyperlink ref="G411" r:id="rId168" xr:uid="{C0791F17-2E08-410C-8FD8-AB2E2A831116}"/>
    <hyperlink ref="G446" r:id="rId169" xr:uid="{20191BFB-2BB1-4BB8-B2E2-D11F84FFC8C6}"/>
    <hyperlink ref="G447" r:id="rId170" xr:uid="{E8AB9CFD-DA59-439C-9F43-43F83351F8A9}"/>
    <hyperlink ref="G448" r:id="rId171" xr:uid="{94568BAA-CE7C-4DBC-B6A8-0206CB938683}"/>
    <hyperlink ref="G449" r:id="rId172" xr:uid="{2E0C73C9-8A78-46DF-A123-72B053E398E5}"/>
    <hyperlink ref="C450" r:id="rId173" display="info@rediex.gov.py" xr:uid="{EA55C21E-588B-4C80-B2C6-69669EAD69C0}"/>
    <hyperlink ref="C451" r:id="rId174" display="info@rediex.gov.py" xr:uid="{340F2439-60BD-44EA-9F5C-C8C4AF87C5C2}"/>
    <hyperlink ref="G451" r:id="rId175" xr:uid="{F36586FB-8501-4C66-8E89-7CAA34AC69BE}"/>
    <hyperlink ref="C452" r:id="rId176" display="info@rediex.gov.py" xr:uid="{D7920C4A-300C-4D22-9AA7-C49068C66123}"/>
    <hyperlink ref="G452" r:id="rId177" xr:uid="{02E3A1BE-9DC8-4D0E-921C-D35CD9935F4F}"/>
    <hyperlink ref="G467" r:id="rId178" xr:uid="{92316B9A-B122-42D3-8685-38355B76B534}"/>
    <hyperlink ref="G164" r:id="rId179" xr:uid="{493C6253-761B-499C-BBD5-6D9A017B26C0}"/>
    <hyperlink ref="G270" r:id="rId180" xr:uid="{7A5D06C3-5EE3-4FF2-B209-69E6389330DA}"/>
    <hyperlink ref="G271:G379" r:id="rId181" display="https://drive.google.com/file/d/1-kDXWfkllrfU693b-rlo1TkShF50nLYK/view?usp=sharing" xr:uid="{6ADCD134-EC25-4CA4-AD6B-F9A5301D576B}"/>
    <hyperlink ref="G460" r:id="rId182" xr:uid="{93349047-066B-4DDE-9B5F-A6FE2B0D570E}"/>
    <hyperlink ref="G459" r:id="rId183" xr:uid="{89417E9B-287B-4BEE-BA4A-F8F91D27DD9D}"/>
    <hyperlink ref="E68" r:id="rId184" xr:uid="{E414ED08-3947-4FD0-AD02-68F765FB7F5B}"/>
    <hyperlink ref="G162" r:id="rId185" xr:uid="{2D1FF384-0D33-415F-8E6A-62E73F648233}"/>
    <hyperlink ref="G166" r:id="rId186" xr:uid="{00BBA132-EC30-4BBC-82D8-B933C24BAC91}"/>
    <hyperlink ref="G406" r:id="rId187" xr:uid="{0DC4E3CC-82D9-422B-8FE1-3D127C4C70FE}"/>
    <hyperlink ref="G405" r:id="rId188" xr:uid="{99560786-62AE-40C0-BC99-A32F7FD01599}"/>
    <hyperlink ref="G455" r:id="rId189" xr:uid="{0CB6208A-637A-4437-B3E4-3BBB7C71A544}"/>
    <hyperlink ref="F464" r:id="rId190" xr:uid="{AF6D8A84-2068-4446-8755-7F12C656963B}"/>
  </hyperlinks>
  <pageMargins left="0.23622047244094491" right="0.23622047244094491" top="0.74803149606299213" bottom="0.74803149606299213" header="0.31496062992125984" footer="0.31496062992125984"/>
  <pageSetup paperSize="190" scale="70" orientation="landscape" r:id="rId191"/>
  <headerFooter>
    <oddFooter>&amp;L&amp;P</oddFooter>
  </headerFooter>
  <drawing r:id="rId1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Giannina Rios</cp:lastModifiedBy>
  <cp:lastPrinted>2023-01-25T18:09:33Z</cp:lastPrinted>
  <dcterms:created xsi:type="dcterms:W3CDTF">2020-06-23T19:35:00Z</dcterms:created>
  <dcterms:modified xsi:type="dcterms:W3CDTF">2023-01-25T18:24:30Z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