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monica.moreno\Downloads\"/>
    </mc:Choice>
  </mc:AlternateContent>
  <xr:revisionPtr revIDLastSave="0" documentId="13_ncr:1_{3C415007-068C-44C8-89EE-DD9E2B422359}" xr6:coauthVersionLast="47" xr6:coauthVersionMax="47" xr10:uidLastSave="{00000000-0000-0000-0000-000000000000}"/>
  <bookViews>
    <workbookView xWindow="-120" yWindow="-120" windowWidth="20730" windowHeight="11160" xr2:uid="{00000000-000D-0000-FFFF-FFFF00000000}"/>
  </bookViews>
  <sheets>
    <sheet name="MATRIZ RCC_MIC 23"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6" i="1" l="1"/>
  <c r="E144" i="1"/>
  <c r="E143" i="1"/>
  <c r="E142" i="1"/>
  <c r="E141" i="1"/>
  <c r="E140" i="1"/>
  <c r="E139" i="1"/>
  <c r="E137" i="1"/>
  <c r="E136" i="1"/>
  <c r="E135" i="1"/>
  <c r="E134" i="1"/>
  <c r="E133" i="1"/>
  <c r="E132" i="1"/>
  <c r="E131" i="1"/>
  <c r="E130" i="1"/>
  <c r="E123" i="1" l="1"/>
  <c r="E122" i="1"/>
  <c r="E121" i="1"/>
  <c r="E114" i="1"/>
  <c r="F110" i="1"/>
  <c r="E110" i="1" s="1"/>
  <c r="F109" i="1"/>
  <c r="E109" i="1" s="1"/>
  <c r="E108" i="1"/>
  <c r="E107" i="1"/>
  <c r="F106" i="1"/>
  <c r="C106" i="1"/>
  <c r="F105" i="1"/>
  <c r="E105" i="1" s="1"/>
  <c r="E104" i="1"/>
  <c r="E103" i="1"/>
  <c r="E102" i="1"/>
  <c r="E101" i="1"/>
  <c r="E100" i="1"/>
  <c r="E106" i="1" l="1"/>
  <c r="E97" i="1"/>
  <c r="E96" i="1"/>
  <c r="F266" i="1" l="1"/>
  <c r="F265" i="1"/>
  <c r="E264" i="1"/>
  <c r="D264" i="1"/>
  <c r="F263" i="1"/>
  <c r="F262" i="1"/>
  <c r="F261" i="1"/>
  <c r="F260" i="1"/>
  <c r="F259" i="1"/>
  <c r="F258" i="1"/>
  <c r="F257" i="1"/>
  <c r="F256" i="1"/>
  <c r="F255" i="1"/>
  <c r="F254" i="1"/>
  <c r="F253" i="1"/>
  <c r="F252" i="1"/>
  <c r="E251" i="1"/>
  <c r="D251" i="1"/>
  <c r="F250" i="1"/>
  <c r="F249" i="1"/>
  <c r="F248" i="1"/>
  <c r="F247" i="1"/>
  <c r="F246" i="1"/>
  <c r="F245" i="1"/>
  <c r="F244" i="1"/>
  <c r="F243" i="1"/>
  <c r="F242" i="1"/>
  <c r="E241" i="1"/>
  <c r="D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E212" i="1"/>
  <c r="D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E178" i="1"/>
  <c r="D178" i="1"/>
  <c r="F177" i="1"/>
  <c r="F176" i="1"/>
  <c r="F175" i="1"/>
  <c r="F174" i="1"/>
  <c r="F173" i="1"/>
  <c r="F172" i="1"/>
  <c r="F171" i="1"/>
  <c r="F170" i="1"/>
  <c r="F169" i="1"/>
  <c r="F168" i="1"/>
  <c r="F167" i="1"/>
  <c r="F166" i="1"/>
  <c r="F165" i="1"/>
  <c r="F164" i="1"/>
  <c r="F163" i="1"/>
  <c r="F162" i="1"/>
  <c r="E161" i="1"/>
  <c r="D161" i="1"/>
  <c r="F264" i="1" l="1"/>
  <c r="F212" i="1"/>
  <c r="F241" i="1"/>
  <c r="D267" i="1"/>
  <c r="F178" i="1"/>
  <c r="F161" i="1"/>
  <c r="E267" i="1"/>
  <c r="F251" i="1"/>
  <c r="F26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Bianca Balbuena</author>
  </authors>
  <commentList>
    <comment ref="C105" authorId="0" shapeId="0" xr:uid="{C93DD14B-D619-4369-AC10-4A14F768029F}">
      <text>
        <r>
          <rPr>
            <b/>
            <sz val="9"/>
            <color indexed="81"/>
            <rFont val="Tahoma"/>
            <family val="2"/>
          </rPr>
          <t>Bianca Balbuena:</t>
        </r>
        <r>
          <rPr>
            <sz val="9"/>
            <color indexed="81"/>
            <rFont val="Tahoma"/>
            <family val="2"/>
          </rPr>
          <t xml:space="preserve">
META ENERO + FEBRERO
</t>
        </r>
      </text>
    </comment>
    <comment ref="C107" authorId="0" shapeId="0" xr:uid="{590B98E1-6BBD-4E71-9EDF-372CE4C618C9}">
      <text>
        <r>
          <rPr>
            <b/>
            <sz val="9"/>
            <color indexed="81"/>
            <rFont val="Tahoma"/>
            <family val="2"/>
          </rPr>
          <t>Bianca Balbuena:</t>
        </r>
        <r>
          <rPr>
            <sz val="9"/>
            <color indexed="81"/>
            <rFont val="Tahoma"/>
            <family val="2"/>
          </rPr>
          <t xml:space="preserve">
meta trimestral
</t>
        </r>
      </text>
    </comment>
    <comment ref="C108" authorId="0" shapeId="0" xr:uid="{EFBF9CB8-A05B-464D-9598-0DFCDB77BFB3}">
      <text>
        <r>
          <rPr>
            <b/>
            <sz val="9"/>
            <color indexed="81"/>
            <rFont val="Tahoma"/>
            <family val="2"/>
          </rPr>
          <t>Bianca Balbuena:</t>
        </r>
        <r>
          <rPr>
            <sz val="9"/>
            <color indexed="81"/>
            <rFont val="Tahoma"/>
            <family val="2"/>
          </rPr>
          <t xml:space="preserve">
meta trimestral
</t>
        </r>
      </text>
    </comment>
    <comment ref="C109" authorId="0" shapeId="0" xr:uid="{C7B59614-7F53-43DA-B4AA-BFB2B53A7724}">
      <text>
        <r>
          <rPr>
            <b/>
            <sz val="9"/>
            <color indexed="81"/>
            <rFont val="Tahoma"/>
            <family val="2"/>
          </rPr>
          <t>Bianca Balbuena:</t>
        </r>
        <r>
          <rPr>
            <sz val="9"/>
            <color indexed="81"/>
            <rFont val="Tahoma"/>
            <family val="2"/>
          </rPr>
          <t xml:space="preserve">
META TRIMESTRAL
(DDI + MAQUILA)
</t>
        </r>
      </text>
    </comment>
    <comment ref="C110" authorId="0" shapeId="0" xr:uid="{2C5E5ADC-1BC0-4A9A-A96F-12B93D823FD7}">
      <text>
        <r>
          <rPr>
            <b/>
            <sz val="9"/>
            <color indexed="81"/>
            <rFont val="Tahoma"/>
            <family val="2"/>
          </rPr>
          <t>Bianca Balbuena:</t>
        </r>
        <r>
          <rPr>
            <sz val="9"/>
            <color indexed="81"/>
            <rFont val="Tahoma"/>
            <family val="2"/>
          </rPr>
          <t xml:space="preserve">
META TRIMESTRAL
(DDI + MAQUILA)</t>
        </r>
      </text>
    </comment>
  </commentList>
</comments>
</file>

<file path=xl/sharedStrings.xml><?xml version="1.0" encoding="utf-8"?>
<sst xmlns="http://schemas.openxmlformats.org/spreadsheetml/2006/main" count="939" uniqueCount="663">
  <si>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</si>
  <si>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</si>
  <si>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</si>
  <si>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</si>
  <si>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</si>
  <si>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</si>
  <si>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</si>
  <si>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</si>
  <si>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</si>
  <si>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</si>
  <si>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</si>
  <si>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</si>
  <si>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</si>
  <si>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</si>
  <si>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</si>
  <si>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</si>
  <si>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</si>
  <si>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</si>
  <si>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</si>
  <si>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</si>
  <si>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</si>
  <si>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</si>
  <si>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</si>
  <si>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</si>
  <si>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</si>
  <si>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</si>
  <si>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</si>
  <si>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</si>
  <si>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</si>
  <si>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</si>
  <si>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</si>
  <si>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</si>
  <si>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</si>
  <si>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</si>
  <si>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</si>
  <si>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</si>
  <si>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</si>
  <si>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</si>
  <si>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</si>
  <si>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</si>
  <si>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</si>
  <si>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</si>
  <si>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</si>
  <si>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</si>
  <si>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</si>
  <si>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</si>
  <si>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</si>
  <si>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</si>
  <si>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</si>
  <si>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</si>
  <si>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</si>
  <si>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</si>
  <si>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</si>
  <si>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Otros tipos de Auditoria</t>
  </si>
  <si>
    <t>Periodo</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</si>
  <si>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</si>
  <si>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</si>
  <si>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</si>
  <si>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</si>
  <si>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</si>
  <si>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</si>
  <si>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</si>
  <si>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</si>
  <si>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</si>
  <si>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</si>
  <si>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</si>
  <si>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</si>
  <si>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</si>
  <si>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</si>
  <si>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</si>
  <si>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</si>
  <si>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</si>
  <si>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</si>
  <si>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</si>
  <si>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</si>
  <si>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</si>
  <si>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</si>
  <si>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</si>
  <si>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</si>
  <si>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</si>
  <si>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</si>
  <si>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</si>
  <si>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</si>
  <si>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</si>
  <si>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</si>
  <si>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</si>
  <si>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</si>
  <si>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</si>
  <si>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</si>
  <si>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</si>
  <si>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</si>
  <si>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</si>
  <si>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</si>
  <si>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</si>
  <si>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</si>
  <si>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</si>
  <si>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</si>
  <si>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</si>
  <si>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</si>
  <si>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3.4- Servicios o Productos Misionales (Depende de la Naturaleza de la Misión Insitucional, puede abarcar un Programa o Proyecto)</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</si>
  <si>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</si>
  <si>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</si>
  <si>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</si>
  <si>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</si>
  <si>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</si>
  <si>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</si>
  <si>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</si>
  <si>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</si>
  <si>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</si>
  <si>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No Respondidos o Reconsideradas</t>
  </si>
  <si>
    <t>7.1.Gestión de denuncias de corrupción</t>
  </si>
  <si>
    <t>UTA</t>
  </si>
  <si>
    <t xml:space="preserve">Diseño e inicio de la Implementación de un Sistema de Trazabilidad de Productos. La justificación responde a 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 </t>
  </si>
  <si>
    <t>ODS 8 Promover el crecimiento económico sostenido, inclusivo y sostenible, el empleo pleno y productivo y el trabajo decente para todos.. Subsecretaria de Comercio y Servicios</t>
  </si>
  <si>
    <t xml:space="preserve">Promoción y Formalización de la Competitividad y Desarrollo de las MIPYMES, conforme al Plan de Formalización de la Competitividad y Desarrollo de las MIPYMES. Periodo del Plan: 2018 – 2023. </t>
  </si>
  <si>
    <t>ODS 8. Promover el crecimiento económico sostenido, inclusivo y sostenible, el empleo pleno y productivo y el trabajo decente para todos.. Viceministerio de las MIPYMES</t>
  </si>
  <si>
    <t xml:space="preserve">Mejorar la economía nacional a través de la aprobación de proyectos bajo del Régimen de Maquila y de la Ley 60/90, aumentando la inversión extranjera directa como también la inversión de capital local. </t>
  </si>
  <si>
    <t>ODS 8. Promover el crecimiento económico sostenido, inclusivo y sostenible, el empleo pleno y productivo y el trabajo decente para todos. Subsecretaria de Industria</t>
  </si>
  <si>
    <t>Emitir Certificados de Producto y Empleo Nacional y con ello lograr incentivar a una mayor participación de las industrias paraguayas en el mercado nacional.</t>
  </si>
  <si>
    <t xml:space="preserve"> ODS 8. Promover el crecimiento económico sostenido, inclusivo y sostenible, el empleo pleno y productivo y el trabajo decente para todos. Subsecretaria de Industria</t>
  </si>
  <si>
    <t>Ministerio de Industria y Comercio</t>
  </si>
  <si>
    <t xml:space="preserve">Promover políticas públicas que apuntalen 
el desarrollo sostenible del sector empresarial; 
a través del incremento de su competitividad. </t>
  </si>
  <si>
    <t>Viceministerio de Industria</t>
  </si>
  <si>
    <t>Viceministerio de MIPYMES</t>
  </si>
  <si>
    <t>Viceministro de MIPYMES</t>
  </si>
  <si>
    <t>Viceministerio de la REDIEX</t>
  </si>
  <si>
    <t xml:space="preserve">Viceministerio de Comercio y Servicios </t>
  </si>
  <si>
    <t>Viceministro de Comercio y Servicios</t>
  </si>
  <si>
    <t>Dirección General de Gabinete del Ministro</t>
  </si>
  <si>
    <t>Director General del Gabinete del Ministro</t>
  </si>
  <si>
    <t>Direccion General de Gabinete Tecnico</t>
  </si>
  <si>
    <t xml:space="preserve">Direccion General de Asuntos Legales </t>
  </si>
  <si>
    <t>Direccion General de Auditoria Interna</t>
  </si>
  <si>
    <t>Directora General de Auditoria Interna</t>
  </si>
  <si>
    <t>Secretaria General</t>
  </si>
  <si>
    <t>Dirección General de Administración y Finanzas</t>
  </si>
  <si>
    <t>Julio Vera</t>
  </si>
  <si>
    <t xml:space="preserve">Director General de Administracion y Finanzas </t>
  </si>
  <si>
    <t>Unidad de Transparencia y Anticorrupcion</t>
  </si>
  <si>
    <t>Luis Elias</t>
  </si>
  <si>
    <t>https://transparencia.senac.gov.py/gestion-cumplimiento</t>
  </si>
  <si>
    <t>https://adminaip.paraguay.gov.py/#/reportes/solicitudes</t>
  </si>
  <si>
    <t>12 (Vigentes)</t>
  </si>
  <si>
    <t>INDUSTRIA</t>
  </si>
  <si>
    <t xml:space="preserve">UNIDAD DE TRANSPARENCIA Y ANTICORRUPCION </t>
  </si>
  <si>
    <t xml:space="preserve">Capacitacion sobre la importancia de la cooperacion Internacional para luchar contra la corrupcion y fomentar la integridad. </t>
  </si>
  <si>
    <t xml:space="preserve">COMERCIO Y SERVICIOS </t>
  </si>
  <si>
    <t>COMERCIO Y SERVICIOS</t>
  </si>
  <si>
    <t>Lograr la transparencia y acceso a la información Pública</t>
  </si>
  <si>
    <t>Las tareas encomendadas a la Unidad fueron publicadas en la Pagina web</t>
  </si>
  <si>
    <t>Público en general</t>
  </si>
  <si>
    <t>Población mas informada</t>
  </si>
  <si>
    <t>La finalidad de la Rendición de Cuentas es generar transparencia, condiciones de confianza entre gobernantes y ciudadanos y garantizar el ejercicio del control social a la administración</t>
  </si>
  <si>
    <t>publico en general</t>
  </si>
  <si>
    <t>https://www.mic.gov.py/mic/w/mic/Rendicion.php</t>
  </si>
  <si>
    <t>Permite denunciar supuestos hechos de corrupción que afecta  a funcionarios del MIC, cometidos por funcionarios dependientes del MIC</t>
  </si>
  <si>
    <t>https://denuncias.gov.py/portal-publico</t>
  </si>
  <si>
    <t xml:space="preserve">Rendición de Cuentas parcial  a la Ciudadania </t>
  </si>
  <si>
    <t>https://www.mic.gov.py/mic/w/Denuncia.php</t>
  </si>
  <si>
    <t>Actualización de las informaciones relacionadas con los fines de la Unidad de Transparencia y Anticorrupción</t>
  </si>
  <si>
    <t xml:space="preserve">La Unidad ha publicado por intermedio de la Direccion de Prensa sobre todas  las actividades llevadas a cabo por la Direccion para conocimiento de la ciudadania </t>
  </si>
  <si>
    <t xml:space="preserve">Recepcion de denuncias </t>
  </si>
  <si>
    <t xml:space="preserve">UTA </t>
  </si>
  <si>
    <t xml:space="preserve">Botonera - Rendicion de Cuentas a la Ciudadania </t>
  </si>
  <si>
    <t xml:space="preserve">En la botonera se publican trimestralmente las Rendiciones de Cuentas del Ministerio de Industria y Comercio </t>
  </si>
  <si>
    <t xml:space="preserve">UTA- Comité de Rendicion de Cuentas </t>
  </si>
  <si>
    <t>https://www.mic.gov.py/mic/w/mic/pdf/inciso_c/sueldos_202301-Ene.pdf</t>
  </si>
  <si>
    <t>Publicado a falta de calificación SFP</t>
  </si>
  <si>
    <t>https://www.mic.gov.py/mic/w/mic/pdf/inciso_c/sueldos_202302-Feb.pdf</t>
  </si>
  <si>
    <t xml:space="preserve">	Exportaciones: Valor promedio de las exportaciones de las empresas beneficiarias del programa, conforme al Plan Operativo Institucional vigente. . REDIEX</t>
  </si>
  <si>
    <t>ODS 8 Promover el crecimiento económico sostenido, inclusivo y sostenible,
el empleo pleno y productivo y el trabajo decente para todos. Objetivo PND2030. 3.2 Atraccion de  Inversiones, comercio exterior e imagen Pais</t>
  </si>
  <si>
    <t>REDIEX</t>
  </si>
  <si>
    <t>MIPYMES</t>
  </si>
  <si>
    <t xml:space="preserve">Botonera  de denuncias en guarani </t>
  </si>
  <si>
    <t xml:space="preserve">Teniendo en cuenta de que Paraguay es un pais bilingüe, la UTA considero oportuna la transcripcion </t>
  </si>
  <si>
    <t>https://www.mic.gov.py/mic/w/mic/pdf/188.2021.pdf</t>
  </si>
  <si>
    <t xml:space="preserve">1)	Revisión de Manual de Funciones y Procedimientos de la Dirección General de Combustibles, y en ese contexto confeccionar los perfiles de los funcionarios que deben realizar la actividad de sorteo
2)	Realizar estudios de valoración de cargos y adecuación en la compensación (salarios,viáticos, movilidad, remuneraciones adicionales y extraordinarias).  con énfasis en el subproceso Verificación, control y seguridad del proceso de fiscalización de la División de fiscalización dependiente de la Dirección de Combustible líquido.
3)	Implementar programas de sensibilización sobre el impacto de la corrupción para el funcionariado de la DGC y de todo el Ministerio, con énfasis en el subproceso 1Verificación, control y seguridad del proceso de fiscalización de la División de fiscalización dependiente de la Dirección de Combustible liquido
4)	Desarrollar una estrategia para evitar la migración del personal capacitado en el proceso de sorteo relacionado a la fiscalización.  con énfasis en el subproceso 1Verificación, control y seguridad del proceso de fiscalización de la División de fiscalización dependiente de la Dirección de Combustible líquido.
5)	Implementar medidas sancionatorias para los casos de actos de corrupción cometidos por funcionarios encargados del proceso de sorteo
6)	Realizar la previsión presupuestaria para la adquisición de herramientas y equipos. Este trabajo se desarrolla con el INTN, por lo tanto ambas instituciones deben realizarlo óptimamente, con los recursos necesarios. con  énfasis en el sub proceso 2 Verificación, control y seguridad del proceso de fiscalización de la División de fiscalización dependiente de la Dirección de Combustibles líquidos
7)	Desarrollar instructivos para el ingreso y desarrollo de las capacitaciones con  énfasis en el sub proceso 2 Verificación, control y seguridad del proceso de fiscalización de la División de fiscalización dependiente de la Dirección de Combustibles líquidos
8)	Establecer un sistema de sanciones en los casos de incumplimiento del proceso establecido. con  énfasis en el sub proceso 2 Verificación, control y seguridad del proceso de fiscalización de la División de fiscalización dependiente de la Dirección de Combustibles líquidos
9)	Gestionar la compra
10)	Implementar programas de sensibilización sobre el impacto de la corrupción para el funcionariado de la DGC y de todo el Ministerio, con énfasis en el subproceso 2
11)	Gestionar la ampliación presupuestaria tendiente al incremento salarial del personal y a la mejora en el desarrollo de las actividades (bonificaciones, pagos por peligrosidad, seguros de vida etc).con  énfasis en el sub proceso 2 Verificación, control y seguridad del proceso de fiscalización de la División de fiscalización dependiente de la Dirección de Combustibles líquidos
12)	Gestionar el desarrollo de un sistema informático. Redactar procedimiento de fiscalización con  énfasis en el sub proceso 2 Verificación, control y seguridad del proceso de fiscalización de la División de fiscalización dependiente de la Dirección de Combustibles líquidos
13)	Actualizar el Reglamento Interno y gestionar su homologación ante la SFP
14)	Revisar el perfil establecido para el cargo de fiscalizador para asegurar que las competencias exigidas se ajusten las necesidades reales de desempeño y rendimiento del cargo con  énfasis en el sub proceso 2 Verificación, control y seguridad del proceso de fiscalización de la División de fiscalización dependiente de la Dirección de Combustibles líquidos                                                                                                                      
15)	Revisar los métodos y herramientas empleadas con  énfasis en el sub proceso 2 Verificación, control y seguridad del proceso de fiscalización de la División de fiscalización dependiente de la Dirección de Combustibles líquido
16)	Realizar estudios de valoración de cargos y adecuación en la compensación (salarios, viáticos, movilidad, remuneraciones adicionales y extraordinarias).  con énfasis en el subproceso Verificación, control y seguridad del proceso de fiscalización de la División de fiscalización dependiente de la Dirección de Combustible líquido.
17)	Gestionar la adquisición de la tecnología de apoyo necesaria (cámaras corporales, gps). con  énfasis en el sub proceso 2 Verificación, control y seguridad del proceso de fiscalización de la División de fiscalización dependiente de la Dirección de Combustibles líquidos
18)	Capacitar a funcionarios en ética e integridad, con énfasis en el sub proceso 2 Verificación, control y seguridad del proceso de fiscalización de la División de fiscalización dependiente de la Dirección de Combustibles líquidos
19)	Capacitar a los funcionarios que redactan actas y contestan los oficios para la elaboración del informe técnico. Con énfasis en el sub proceso 3 Verificación, control y seguridad del proceso de fiscalización de la División de fiscalización dependiente de la Dirección de Combustible líquido.
20)	Capacitación sobre la nueva resolución ministerial de sumarios y demás normativas. Con énfasis en el sub proceso 3 Verificación, control y seguridad del proceso de fiscalización de   División de fiscalización dependiente de la Dirección de Combustible líquido.
21)	Volver digital el programa de fiscalización, para hacer que el acta se genere institucional de manera digital, tomando los recaudos necesarios para la legalidad del acta. Con énfasis en el sub proceso 3 Verificación, control y seguridad del proceso de fiscalización de la División de fiscalización dependiente de la Dirección de Combustible líquido.
22)	Capacitar a funcionarios en ética e integridad. Con énfasis en el sub proceso 3 Verificación, control y seguridad del proceso de fiscalización de la División de fiscalización dependiente de la Dirección de Combustible líquido.
23)	Mejorar la interconexión entre Secretaría General, Dirección General de Asuntos Legales y Dirección General de Combustibles. Con énfasis en el subproceso 3 Verificación, control y seguridad del proceso de fiscalización de la División de fiscalización dependiente de la Dirección de Combustible líquido.
</t>
  </si>
  <si>
    <t>Monitoreo de denuncias</t>
  </si>
  <si>
    <t>La cantidad depende de  las denuncias ingresadas , monitoreo diario</t>
  </si>
  <si>
    <t>Direccion de Combustibles dependiente de la Direccion General de Combustibles-</t>
  </si>
  <si>
    <t>https://www.mic.gov.py/mic/w/inicio.php</t>
  </si>
  <si>
    <t>Elaboracion del encuesta percepcion y satisfaccion</t>
  </si>
  <si>
    <t>Poblacion y funcionarios tiene posibilidad de calificar la tarea de desarrollada por la Unidad</t>
  </si>
  <si>
    <t>https://docs.google.com/forms/d/1vGaoyzdB7n69-05QUqAgehzcqRbehieruErEptDpKUY/edit#responses</t>
  </si>
  <si>
    <t>https://www.mic.gov.py/mic/w/contenido.php?pagina=1&amp;id=3129</t>
  </si>
  <si>
    <t>Informe Final del Sello Integridad</t>
  </si>
  <si>
    <t>Instalar la cultura de la Integridad</t>
  </si>
  <si>
    <t xml:space="preserve">Se ha realizado una consultaria que condensa todo lo trabajado por el Sello Integridad y la misma se encuentra en proceso de publicacion </t>
  </si>
  <si>
    <t>Nuevo Sello Integridad</t>
  </si>
  <si>
    <t>Lograr que las empresas del pais entiendan la importancia de la aplicación de  la politica de integridad</t>
  </si>
  <si>
    <t xml:space="preserve">se encuentra en proceso </t>
  </si>
  <si>
    <t>Registro de Prestadores de Servicios (REPSE)</t>
  </si>
  <si>
    <t>Formalización del Comercio de Servicios</t>
  </si>
  <si>
    <t>Personas físicas y jurídicas prestadoras de servicios</t>
  </si>
  <si>
    <t>Coordinación del Comité Ejecutivo del Foro Nacional de Servicios</t>
  </si>
  <si>
    <t>Coordinar acciones y sugerir recomendaciones a las autoridades nacionales competentes, sobre la regulación nacional en comercio de servicios, a fin de contribuir al desarrollo de una política nacional en materia de comercio de servicios.</t>
  </si>
  <si>
    <t>Entidades gubernamentales, gremios empresariales, gremios profesionales, Academia y sociedad civil, vinculados al Comercio de Servicios. Sectores de servicios de acuerdo a la Lista de Clasificación Sectorial de Servicios de la OMC (W120).</t>
  </si>
  <si>
    <t>Capacitaciones en Comercio de Servicios y REPSE</t>
  </si>
  <si>
    <t>Promoción y difusión de la importancia del Comercio de Servicios en Paraguay.</t>
  </si>
  <si>
    <t>Prestadores de servicios de diversos sectores del Comercio de Servicios y ciudadanía en general.</t>
  </si>
  <si>
    <t>Negociaciones Comerciales Internacionales en Servicios</t>
  </si>
  <si>
    <t>Mejor acceso a los mercados a los proveedores de servicios</t>
  </si>
  <si>
    <t>Mejora de la calidad de vida de la ciudadanía como consecuencia de la adquisición de bienes y servicios de alta calidad que cumplen con los requerimientos nacionales e internacionales</t>
  </si>
  <si>
    <t>Negociaciones para aceso a mercados de bienes</t>
  </si>
  <si>
    <t>Acceso a nuevos mercados y a preferencias arancelarias de los productos nacionales</t>
  </si>
  <si>
    <t xml:space="preserve">Control de Agentes de Registro </t>
  </si>
  <si>
    <t>Publicar la nómina de Agentes de Registro autorizados y responsables de la identificación de los solicitantes y gestiones en
el proceso de solicitud de emisión/revocación de certificados digitales</t>
  </si>
  <si>
    <t>Ciudadanía en general que realicen que consuma los servicios de certificación</t>
  </si>
  <si>
    <t>Administración y control de la ICPP</t>
  </si>
  <si>
    <t xml:space="preserve">Prestación de servicios de la PKI Paraguay eficiente, disponible y acorde a la normativa vigente </t>
  </si>
  <si>
    <t>Ciudadanía en general que realiza transacciones electrónicas con firma digital</t>
  </si>
  <si>
    <t>Control del Sitio web del MIC y de las empresas habilitadas como Prestadores cualificados de servicios de confianza (PCSC)</t>
  </si>
  <si>
    <t>Sitio web del Prestador de Servicios de Certificación disponible y con información adecuada a la normativa vigente</t>
  </si>
  <si>
    <t xml:space="preserve">Publicación de Listas y/o registros </t>
  </si>
  <si>
    <t>Cumplimiento de la normativa vigente</t>
  </si>
  <si>
    <t>Reclamos de Comercio Electrónico procesados</t>
  </si>
  <si>
    <t>Protección de los derechos del consumidor en línea  referentes a operaciones de comercio  electrónico de acuerdo a las facultades atribuidas por el Decreto N° 1165/2014 reglamentario de la Ley N° 4868/2013, cuya autoridad de aplicación es el MIC a través de la DGCE.</t>
  </si>
  <si>
    <t>Ciudadanía en general</t>
  </si>
  <si>
    <t>Asesoramiento y Promoción de oportunidades de negocios y normativas vinculadas a lo regulado en la Ley Nº 6822/2021 y Nº 4868/2013 socializadas y difundidas</t>
  </si>
  <si>
    <t>Promover, impulsar y difundir la normativa vigente que regula los servicios de certificacion, servicios de confianza y el comercio electrónico en el Paraguay</t>
  </si>
  <si>
    <t>sector público, privado y ciudadanía en general</t>
  </si>
  <si>
    <t>Reuniones de negociaciones de acceso a mercados de bienes, servicios, comercio electrónico y servicios de confianza electrónicos</t>
  </si>
  <si>
    <t>Las reuniones de negociaciones de las delegaciones conformadas por técnicos especializados, busca elevar los estándares de disciplinas comerciales como el comercio electrónico; permitiendo el acceso balanceado y efectivo a los mercados de los estados partes o en su caso la profundización de acuerdos vigentes.</t>
  </si>
  <si>
    <t>Estados Partes, nivel regional e internacional</t>
  </si>
  <si>
    <t>Actualización de normativas relacionadas a la Ley Nº 6822/2021 y Nº 4868/2013</t>
  </si>
  <si>
    <t>Se reglamenta artículos relacionados a la Ley N° 6822/2021, "De los servicios de confianza para las transacciones electrónicas, del documento electrónico y los documentos transmisible electrónicos" y a la Ley N° 4868/2013 de Comercio Electrónico</t>
  </si>
  <si>
    <t>Habilitaciones otorgadas a locales</t>
  </si>
  <si>
    <t>Dar seguridad al ciudadano de los locales y productos comercializados.</t>
  </si>
  <si>
    <t>Sector Comercial Formal, Consumidores Finales</t>
  </si>
  <si>
    <t xml:space="preserve">Habilitaciones de Estaciones de Servicios para comercialización de combustibles líquidos, GLP y habilitacion de Plantas Productoras de biocombustibles y Sistema Conductivo de Carga para Vehiculos Electricos.    </t>
  </si>
  <si>
    <t>Registros de empresas Importadoras</t>
  </si>
  <si>
    <t>Lograr una mayor formalidad en el sector comercial paraguayo que cuente con regulación de productos.</t>
  </si>
  <si>
    <t>Registro de empresas importadoras de lubricantes</t>
  </si>
  <si>
    <t>Registros de productos lubricantes</t>
  </si>
  <si>
    <t>Garantizar la calidad de los productos lubricantes comercializados de acuerdo a las legislaciones vigentes</t>
  </si>
  <si>
    <t>Registro de productos lubricantes</t>
  </si>
  <si>
    <t>Licencias previas de Importación</t>
  </si>
  <si>
    <t>Tener un mayor control sobre la calidad y legitimidad de los productos ingresados al país.</t>
  </si>
  <si>
    <t>Licencias previas de Importación (via sistema VUI)</t>
  </si>
  <si>
    <t>Licencias previas de Exportación</t>
  </si>
  <si>
    <t>Tener un mayor control sobre los productos exportados del país.</t>
  </si>
  <si>
    <t>Sector Productor</t>
  </si>
  <si>
    <t>Licencias Previas de Exportacion (Ethanol)</t>
  </si>
  <si>
    <t>Fiscalizaciones a locales comerciales y acompañamientos a ingreso de productos importados  realizadas por la Dirección General de Combustibles</t>
  </si>
  <si>
    <t>Controlar el cumplimiento de los requisitos de seguridad, calidad y legalidad de los productos a disposición de los consumidores en los productos regulados por el MIC</t>
  </si>
  <si>
    <t>Sector Comercial Formal, Consumidores</t>
  </si>
  <si>
    <t>Fiscalización de estaciones de servicios que comercializan combustibles líquidos, lubricantes, GLP y biocombustibles</t>
  </si>
  <si>
    <t xml:space="preserve">Negociaciones Comerciales Internacionales en Gas Natural Vehicular (GNV), artefactos gasodomesticos (GLP y GNC) y Reguladores de baja presion (GLP) </t>
  </si>
  <si>
    <t xml:space="preserve">Homologacion de Reglamentos Tècnicos con los paises miembros del MERCOSUR para la standarizacion de Valvulas, Cilindros artefactos y reguladores de GNV y/o GLP. </t>
  </si>
  <si>
    <t>reglamentaciones unificadas en el bloque con base firme en normas tecnicas de seguridad y calidad internacionales.</t>
  </si>
  <si>
    <t>Ciudadanos de los paises miembros del MERCOSUR</t>
  </si>
  <si>
    <t>Concenso de los 4 paises en la prosecucion de la elaboracion conjunta de los Reglamentos Tecnicos Mercosur</t>
  </si>
  <si>
    <t>Registros de Importador otorgados</t>
  </si>
  <si>
    <t xml:space="preserve">Sitio web </t>
  </si>
  <si>
    <t>Sitio web institucional que disponibiliza información relativa a los servicios de certificación y comercio electrónico</t>
  </si>
  <si>
    <t>Dirección General de Comercio Electrónico</t>
  </si>
  <si>
    <t>www.acraiz.gov.py</t>
  </si>
  <si>
    <t>correo electrónico</t>
  </si>
  <si>
    <t xml:space="preserve">correo electrónico institucional disponible como canal de comunicación oficial con la ciudadanía </t>
  </si>
  <si>
    <t>info-dgce@mic.gov.py</t>
  </si>
  <si>
    <t xml:space="preserve">correo electrónico institucional (reclamos) disponible como canal de comunicación oficial con la ciudadanía  </t>
  </si>
  <si>
    <t>reclamo-dgce@mic.gov.py</t>
  </si>
  <si>
    <t>Proyecto de Decreto “Por la cual se crea el Sistema de Información y Gestión de Productos (SIGP), y se establece su utilización obligatoria en todas las etapas de producción, la transformación y la distribución o comercialización de los productos determinados por el ministerio de industria y comercio, en coordinación con los actores del SIGP”</t>
  </si>
  <si>
    <t>https://datos.vue.gov.py/registros/datos</t>
  </si>
  <si>
    <t>Cédula Mipymes</t>
  </si>
  <si>
    <t>La presente Ley 4457/12, tiene por objeto proveer un marco regulatorio que permita promover y fomentar la creación, desarrollo y competitividad de las micro, pequeñas y medianas empresas, para incorporarlas a la estructura formal productora de bienes y servicios, y darles identidad jurídica</t>
  </si>
  <si>
    <t>Micro, pequeñas y medianas empresas del País, que representan más del 97% del tejido empresarial.</t>
  </si>
  <si>
    <t xml:space="preserve">Integración Comercial por envíos postales para MIPYMES  "Exporta Fácil" </t>
  </si>
  <si>
    <t>Propiciar la formalización e internacionalización de las MIPYMES, a través de la exportación simplificada, utilizando la logística postal gubernamental, mediante un Sistema Web.</t>
  </si>
  <si>
    <t>Implementación y sostenibilidad de un sistema de exportación simplificada de MIPYMES por medio de paquetería postal.
10 MIPYMES exportadoras utilizan la plataforma Exporta Fácil para envíos al exterior.</t>
  </si>
  <si>
    <t>MIPYMES del país que cuentan con productos con potencial exportador.</t>
  </si>
  <si>
    <t>Capacitaciones de apoyo a la internacionalización de las MIPYMES</t>
  </si>
  <si>
    <t>Proporcionar capacidades e información necesaria para preparar a las MIPYMES para su primera experiencia exportadora o formalizar sus envíos realizados vía encomienda.</t>
  </si>
  <si>
    <t>360 representantes de empresas MIPYMES con potencial exportador que recibieron formación exportadora</t>
  </si>
  <si>
    <t>Asistencia Técnica que reciben MIPYMES para el proceso de exportación simplificada</t>
  </si>
  <si>
    <t>Proporcionar el acompañamiento y asesoramiento técnico personalizado a MIPYMES con potencial exportador y que se encuentren en condiciones avanzadas para utilizar un servicio de exportación vía remesa expresa</t>
  </si>
  <si>
    <t>60 representantes de MIPYMES asistidas técnicamente en procesos de exportación simplificada</t>
  </si>
  <si>
    <t>Se desarrollaron jornadas de asesoramiento técnico mediante visitas en campo, agendamiento de reuniones en el MIC y seguimiento por medios digitales (correo electrónico y mensajería instantánea) en vista a envíos por parte de MIPYMES con potencial exportador.</t>
  </si>
  <si>
    <t xml:space="preserve">https://infonegocios.com.py/amp/plus/felipa-home-cruzo-la-frontera-y-llego-a-ee-uu-con-la-exportacion-de-espejos-artesanales-de-karanda-y </t>
  </si>
  <si>
    <t>Portal de Servicios e Informaciones para MIPYMES</t>
  </si>
  <si>
    <t>Portal web de promoción y difusión de servicios y oportunidades enfocadas a las mipymes y generadas desde el MIC y entidades aliadas.</t>
  </si>
  <si>
    <t>100% Plataforma actualizada y en funcionamiento</t>
  </si>
  <si>
    <t>MIPYMES y emprendedores en general
Agentes de políticas públicas
Investigadores</t>
  </si>
  <si>
    <t>Portal disponible en: https://www.mipymes.gov.py/
Con información actualizada y nuevo formato de la página disponible y en línea.</t>
  </si>
  <si>
    <t xml:space="preserve">https://youtu.be/Los5KOPM0MI
https://www.mipymes.gov.py/ </t>
  </si>
  <si>
    <t>Portal de Servicios MIPYMES</t>
  </si>
  <si>
    <t>Dirección General de Información - DGI</t>
  </si>
  <si>
    <t xml:space="preserve">https://mipymes.gov.py/ </t>
  </si>
  <si>
    <t>Portal de Servicios MIPYMES - Contactos Institucionales</t>
  </si>
  <si>
    <t>Espacios de contacto vía correo electrónico institucional disponibles y otros datos, como canal de comunicación oficial de la ciudadanía con los servidores públicos.</t>
  </si>
  <si>
    <t>https://www.mipymes.gov.py/contacto/ 
https://www.mipymes.gov.py/oficinas-regionales-del-mic/</t>
  </si>
  <si>
    <t>Comisión Interinstitucional Estratégica, Táctica y Operativa para la gestión e implementación de Exporta Fácil, integración comercial por envíos postales</t>
  </si>
  <si>
    <t>Espacion de coordinación interinstitucional para la gestión e implementación de la integración comercial por envío postales, utilizando la plataforma logística de la DINACOPA.</t>
  </si>
  <si>
    <t>https://www.mic.gov.py/exporta_facil/</t>
  </si>
  <si>
    <t>Consejo Nacional de Turismo - CONATUR
(Secretaría Nacional de Turismo - SENATUR)</t>
  </si>
  <si>
    <t>Espacio de coordinación público privada enfocada a la promoción, coordinación, creación e implementación de planes y programas destinados al desarrollo de la actividad turística en el Paraguay.</t>
  </si>
  <si>
    <t>https://senatur.gov.py/</t>
  </si>
  <si>
    <t>Consejo Nacional del Audiovisual - CNA
(Instituto Nacional del Audiovisual Paraguayo - INAP)</t>
  </si>
  <si>
    <t>Espacio de coordinación público privada de elaboración de políticas institucionales del INAP, fomentar el audiovisual paraguayo y favorecer la interacción de los interesados en el sector.</t>
  </si>
  <si>
    <t>https://www.inap.gov.py/</t>
  </si>
  <si>
    <t>INFORME AVANCE DE METAS - MENSUAL</t>
  </si>
  <si>
    <t>Certificados de Producto y Empleo Nacional</t>
  </si>
  <si>
    <t>Acceso margen de preferencia  del 40% en Licitaciones Publicas Nacionales</t>
  </si>
  <si>
    <t>Todas las empresas nacionales registradas en el RIEL y en REPSE</t>
  </si>
  <si>
    <t>Constancias de Registro Industrial en Linea RIEL</t>
  </si>
  <si>
    <t>Registro de Nuevas Industrias , para acceder a beneficios del MIC</t>
  </si>
  <si>
    <t>Todos los establecimientos industriales del pais</t>
  </si>
  <si>
    <t>EVIDENCIAS RIEL</t>
  </si>
  <si>
    <t>Solicitudes de Importacion de Materias Primas Dto. 11771/00</t>
  </si>
  <si>
    <t>Arancel aduanero cero para importaciones de Materias Primas e insumos según Dcrto 11771/00</t>
  </si>
  <si>
    <t>Todos los establecimientos industriales del pais registrados en el RIEL</t>
  </si>
  <si>
    <t>INFORMES AVANCE DE METAS - MENSUAL</t>
  </si>
  <si>
    <t>Solicitud de Importacion de Materias Primas Politica Automotriz Ley 4838</t>
  </si>
  <si>
    <t>Aranceles preferenciales  para ensambladoras de vehiculos conforme a la LEY 4838</t>
  </si>
  <si>
    <t>PEI SSEI - AVANCES 2023.xlsx</t>
  </si>
  <si>
    <t>Aprobacion de proyectos de inversion de la Ley 60/90</t>
  </si>
  <si>
    <t>Incentivos fiscales para proyectos de inversion</t>
  </si>
  <si>
    <t xml:space="preserve">Todos los inversionistas nacionales y extranjeros que deseen invertir en el Paraguay </t>
  </si>
  <si>
    <t>SUACE</t>
  </si>
  <si>
    <t>Apertura de nuevas empresas jurídicas</t>
  </si>
  <si>
    <t>potenciales empresarios, profesionales, otros</t>
  </si>
  <si>
    <t>EMISIÓN DE CONSTANCIA DEL INVERSIONISTA EXTRANJERO</t>
  </si>
  <si>
    <t>potenciales inversionistas extranjeros</t>
  </si>
  <si>
    <t xml:space="preserve">Verificación, seguimiento y control a las industrias beneficiadas con los incentivos entregados(destino y uso)
</t>
  </si>
  <si>
    <t>Monto de Exportaciones bajo el Régimen de Maquila (En millones de US$)</t>
  </si>
  <si>
    <t xml:space="preserve">Alcance  Nacional </t>
  </si>
  <si>
    <t>Fortalecer Sectores económicos (industriales, comercios y de servicios) que apunten a diversificar la oferta exportable.</t>
  </si>
  <si>
    <t>Empresas industriales beneficiadas con los incentivos, verificadas.</t>
  </si>
  <si>
    <t>METAS 2023- EMPRESAS BENEFICIADAS.xlsx</t>
  </si>
  <si>
    <t>Monto de Inversiones bajo el Régimen de 60.90 y Maquila (En millones de US$)</t>
  </si>
  <si>
    <t>Empleos vinculado a las inversiones  bajo el Régimen de 60.90 y Maquila</t>
  </si>
  <si>
    <t>Reuniones de Negociación en el marco del Tratado de MERCOSUR</t>
  </si>
  <si>
    <t>Reuniones según temas sectoriales a ser tratados en las negociaciones internacionales, en el ámbito del GMC, la CCM, CT Nº1 de los SGT Nº 3, 7 y 12, para la negoción de  aranceles y acuerdos.</t>
  </si>
  <si>
    <t>Viceministro de Industria - Dirección General de Política Industrial</t>
  </si>
  <si>
    <t>1 REUNIONES</t>
  </si>
  <si>
    <t>Reuniones de Negociación en el ámbito del MERCOSUR con otros países.</t>
  </si>
  <si>
    <t>Reuniones de Negociación con Singapur e Indonesia, para la negociación de acuerdos.</t>
  </si>
  <si>
    <t>Proyecto MIC-KSP (Industria Farmaceútica)</t>
  </si>
  <si>
    <t>OBJETIVOS
Analizar el estado actual de la industria farmacéutica del Paraguay, como medicamentos, equipos médicos, suministros médicos y programas de certificación.
Proponer medidas de mejora para la industria farmacéutica y los programas de certificación de Paraguay.</t>
  </si>
  <si>
    <t>INTERMEDIO</t>
  </si>
  <si>
    <t>https://www.mic.gov.py/mic/w/mic/pdf/inciso_c/sueldos_202303-Mar.pdf</t>
  </si>
  <si>
    <t>https://www.mic.gov.py/mic/w/mic/pdf/inciso_c/sueldos_202304-Abr.pdf</t>
  </si>
  <si>
    <t>https://www.mic.gov.py/mic/w/mic/pdf/inciso_c/sueldos_202305-May.pdf</t>
  </si>
  <si>
    <t>SERVICIOS PERSONALES</t>
  </si>
  <si>
    <t>Sueldos</t>
  </si>
  <si>
    <t>Gastos de Representación</t>
  </si>
  <si>
    <t>Aguinaldos</t>
  </si>
  <si>
    <t>Gastos de Residencia</t>
  </si>
  <si>
    <t>Remuneración Extraordinaria</t>
  </si>
  <si>
    <t>Remuneración Adicional</t>
  </si>
  <si>
    <t>Subsidio Familiar</t>
  </si>
  <si>
    <t>Bonificaciones</t>
  </si>
  <si>
    <t xml:space="preserve">Gratif. por Servicios Especiales </t>
  </si>
  <si>
    <t>Contratacion de Personl Tecnico</t>
  </si>
  <si>
    <t>Jornales</t>
  </si>
  <si>
    <t>Honorarios Profesionales</t>
  </si>
  <si>
    <t>Sueldos - Agregados Comerciales</t>
  </si>
  <si>
    <t>Gastos de Representación - Agregados Comerciales</t>
  </si>
  <si>
    <t>Aguinaldos - Agregados Comerciales</t>
  </si>
  <si>
    <t>Otros Gastos del Personal</t>
  </si>
  <si>
    <t>SERVICIOS NO PERSONALES</t>
  </si>
  <si>
    <t>Energia Electrica</t>
  </si>
  <si>
    <t>Agua</t>
  </si>
  <si>
    <t>Telefonos, Telefax y Otros Servicios de Telecomunicaciones</t>
  </si>
  <si>
    <t>Correos y Otros Servicios Postales</t>
  </si>
  <si>
    <t>Transporte</t>
  </si>
  <si>
    <t>Almacenaje</t>
  </si>
  <si>
    <t>Transporte de Personas</t>
  </si>
  <si>
    <t>Pasajes</t>
  </si>
  <si>
    <t>Viáticos y Movilidad</t>
  </si>
  <si>
    <t>Gastos de Traslado</t>
  </si>
  <si>
    <t>Mant. y Rep. Menores de Edificios y Locales</t>
  </si>
  <si>
    <t>Mant. y Rep. Menores de Maquinarias</t>
  </si>
  <si>
    <t>Mant. y Rep. Menores de Equipos de Transporte</t>
  </si>
  <si>
    <t>Servicio de Limpieza, aseo y fumigación</t>
  </si>
  <si>
    <t>Mant. y Rep. Menores de Instalaciones</t>
  </si>
  <si>
    <t xml:space="preserve">Otros mant. y Rep. Menores </t>
  </si>
  <si>
    <t>Alquiler de Edificios y Locales</t>
  </si>
  <si>
    <t>Alquiler de Maquinas y Equipos</t>
  </si>
  <si>
    <t>Derechos de Bienes Intangibles</t>
  </si>
  <si>
    <t>De Informática y Sistemas Computarizados</t>
  </si>
  <si>
    <t>Imprenta, Publicaciones y Reproducciones</t>
  </si>
  <si>
    <t>Servicios Bancarios</t>
  </si>
  <si>
    <t>Primas y Gastos de Seguro</t>
  </si>
  <si>
    <t>Publicidad y Propaganga</t>
  </si>
  <si>
    <t>Consultorias, Asesorias e Investigaciones</t>
  </si>
  <si>
    <t>Servicios de Comunicación</t>
  </si>
  <si>
    <t>Servicios Técnicos y Profesionales varios</t>
  </si>
  <si>
    <t>Servicios de Seguro Medico</t>
  </si>
  <si>
    <t>Servicio de Ceremonial</t>
  </si>
  <si>
    <t>Servicio de Catering</t>
  </si>
  <si>
    <t>Servicios en General</t>
  </si>
  <si>
    <t>Capacitación del Personal del Estado</t>
  </si>
  <si>
    <t>BIENES DE CONSUMO E INSUMOS</t>
  </si>
  <si>
    <t>Alimentos para Personas</t>
  </si>
  <si>
    <t>Prendas de Vestir</t>
  </si>
  <si>
    <t>Calzados</t>
  </si>
  <si>
    <t>Cueros, Cartuchos y Gomas</t>
  </si>
  <si>
    <t>Papel de Escritorio y Carton</t>
  </si>
  <si>
    <t>Productos de Artes Graficas</t>
  </si>
  <si>
    <t>Productos de Papel y Carton</t>
  </si>
  <si>
    <t>Libros, Revistas y Periódicos</t>
  </si>
  <si>
    <t>Elementos de Limpieza</t>
  </si>
  <si>
    <t>Utiles de Escritorio, Oficiona y Enseres</t>
  </si>
  <si>
    <t>Utiles y Materiales Electricos</t>
  </si>
  <si>
    <t>Utensilios de Cocina y Comedor</t>
  </si>
  <si>
    <t>Productos de Vidrio, Loza y Porcenala</t>
  </si>
  <si>
    <t>Repuestos y Accesorios menores</t>
  </si>
  <si>
    <t>Elementos y Utiles Diversos</t>
  </si>
  <si>
    <t>Productos Farmacéuticos y Medicinales</t>
  </si>
  <si>
    <t>Insecticidas, Fumigantes y otros</t>
  </si>
  <si>
    <t>Tintas, Pinturas y Colorantes</t>
  </si>
  <si>
    <t>Utiles y Materiales Medico-Quirurgicos</t>
  </si>
  <si>
    <t>Combustibles</t>
  </si>
  <si>
    <t>Artículos de Caucho</t>
  </si>
  <si>
    <t>Cubiertas y Camaras de Aire</t>
  </si>
  <si>
    <t>Estructuras Metalicas Acabadas</t>
  </si>
  <si>
    <t>Herramientas Menores</t>
  </si>
  <si>
    <t>Artículos de Plástico</t>
  </si>
  <si>
    <t>Productos e Insumos Metalicos</t>
  </si>
  <si>
    <t>Productos e Insumos no Metalicos</t>
  </si>
  <si>
    <t>Bienes de Consumo varios</t>
  </si>
  <si>
    <t>INVERSIÓN FÍSICA</t>
  </si>
  <si>
    <t>Construcciones de Obras de uso Inst.</t>
  </si>
  <si>
    <t>Equipos Educativos y Recreacionales</t>
  </si>
  <si>
    <t>Equipos de Comunicación y Señalamiento</t>
  </si>
  <si>
    <t>Equipos de Transporte</t>
  </si>
  <si>
    <t>Herramientas, Aparatos e Instumentos en General</t>
  </si>
  <si>
    <t>Adquisición de Muebles y Enseres</t>
  </si>
  <si>
    <t>Adquisición de Equipos de Oficina</t>
  </si>
  <si>
    <t>Adquisición de Equipos de Computación</t>
  </si>
  <si>
    <t>Activos Intangibles</t>
  </si>
  <si>
    <t>TRANSFERENCIAS</t>
  </si>
  <si>
    <t>Transferencias Consolidables de al Adm. Central a Ent. Desc.</t>
  </si>
  <si>
    <t xml:space="preserve">Becas </t>
  </si>
  <si>
    <t>Aporte a Inst. sin fines de lucro</t>
  </si>
  <si>
    <t>Indemnizaciones</t>
  </si>
  <si>
    <t>Otras Transf. Corrientes</t>
  </si>
  <si>
    <t>Transferencias Corrientes al Sector Externo</t>
  </si>
  <si>
    <t>Transferencias Corrientes a Ent. Del Sector Privado</t>
  </si>
  <si>
    <t>Transf. a Represent. Diplomaticas y Consulares</t>
  </si>
  <si>
    <t>Transf. Al Sector Privado Empresarial</t>
  </si>
  <si>
    <t>Transf. De Capital al Sector Privado varias</t>
  </si>
  <si>
    <t>Transf. De Capital al Sector Externo</t>
  </si>
  <si>
    <t>OTROS GASTOS</t>
  </si>
  <si>
    <t>Pago de Impuestos, Tasas y Gastos Judiciales</t>
  </si>
  <si>
    <t>Devolución de Impuestos y Otros Ingresos</t>
  </si>
  <si>
    <t>Total:</t>
  </si>
  <si>
    <t>2(Vigente)</t>
  </si>
  <si>
    <t>Informe de Auditoría D.G.A.I. N° 009/2023 “Sobre incorporación de Bienes y Servicios"</t>
  </si>
  <si>
    <t>Asistencia a empresas nacionales y extranjeras</t>
  </si>
  <si>
    <t>DISEÑAR Y ESTABLECER POLÍTICAS PÚBLICAS, PROGRAMAS E INSTRUMENTOS QUE APUNTALEN EL DESARROLLO DE LA INDUSTRIA Y AUMENTE SU PARTICIPACIÓN EN EL PRODUCTO INTERNO BRUTO, LOGRE LA FACILITACIÓN DEL COMERCIO LEGAL, Y PERMITA LA FORMALIZACIÓN DE LAS MIPYMES Y SU ACCESO AL MERCADO FORMAL, TODO EN EL MARCO DE LA CREACIÓN DE EMPLEOS DIGNOS Y LA REDUCCIÓN DE LA POBREZA; FORMULAR PLANES Y PROGRAMAS DE DESARROLLO INDUSTRIAL Y COMERCIAL; PROMOVER, REGLAR, PROTEGER Y FOMENTAR LA ACTIVIDAD INDUSTRIAL Y EL COMERCIO DE BIENES Y SERVICIOS EN EL TERRITORIO NACIONAL, Y LA INSERCIÓN DE LOS MISMOS EN EL MERCADO INTERNACIONAL; CONSIDERAR LAS SOLICITUDES DE PRIVILEGIOS PARA LA INSTALACIÓN DE NUEVAS PLANTAS INDUSTRIALES Y LA AMPLIACIÓN Y MODERNIZACIÓN DE LAS EXISTENTES, DANDO PRIORIDAD A LAS QUE SEAN DE BENEFICIOS PARA LA ECONOMÍA NACIONAL; VIGILAR EL CUMPLIMIENTO DE LAS OBLIGACIONES EMERGENTES DE LAS LEYES QUE OTORGUEN PRIVILEGIOS O TRATAMIENTOS PREFERENCIALES A LAS EMPRESAS INDUSTRIALES.</t>
  </si>
  <si>
    <t xml:space="preserve">Empresas exportadoras y potencialmente exportadoras </t>
  </si>
  <si>
    <t>Empresas y personas</t>
  </si>
  <si>
    <t>N/A</t>
  </si>
  <si>
    <t>Contrato en Ejecución</t>
  </si>
  <si>
    <t>Contratación Excluida de la Ley 2051/03</t>
  </si>
  <si>
    <t>Red social</t>
  </si>
  <si>
    <t>Twitter</t>
  </si>
  <si>
    <t xml:space="preserve">www.twitter.com/rediexparaguay </t>
  </si>
  <si>
    <t>LinkedIn</t>
  </si>
  <si>
    <t xml:space="preserve">https://www.linkedin.com/company/rediexpy/ </t>
  </si>
  <si>
    <t>Instagram</t>
  </si>
  <si>
    <t xml:space="preserve">https://www.instagram.com/rediex_paraguay/ </t>
  </si>
  <si>
    <t>Facebook</t>
  </si>
  <si>
    <t xml:space="preserve">https://www.facebook.com/rediexpy </t>
  </si>
  <si>
    <t>Página Web</t>
  </si>
  <si>
    <t>www.rediex.gov.py</t>
  </si>
  <si>
    <t xml:space="preserve">Línea baja </t>
  </si>
  <si>
    <t>021 616 3600</t>
  </si>
  <si>
    <t>email para solicitudes de información</t>
  </si>
  <si>
    <t xml:space="preserve">info@rediex.gov.py </t>
  </si>
  <si>
    <t xml:space="preserve">Página Web- Paraguay  Export </t>
  </si>
  <si>
    <t>Paraguay Export</t>
  </si>
  <si>
    <t xml:space="preserve">https://paraguayexport.gov.py/ </t>
  </si>
  <si>
    <t>FACEBOOK</t>
  </si>
  <si>
    <t xml:space="preserve">1.1.1.1 Implementación de subproyectos que brinden Servicios de Desarrollo Empresarial a las empresas paraguayas. </t>
  </si>
  <si>
    <t>Se adjuntan como evidencias las resoluciones de los convenios</t>
  </si>
  <si>
    <t>1.1.1.2 Implementación de acciones para ampliar la canasta de exportación de empresas paraguayas. Incluye:
* empresas con convenios finalizados y pagados
* empresas que han recibido apoyo económico para misiones comerciales
* empresas que han recibido capacitaciones y otros servicios financiados por el proyecto</t>
  </si>
  <si>
    <t>Informe del Especialista Sectorial Senior</t>
  </si>
  <si>
    <t>1.1.2.2   Otorgamiento de licencias de marca país</t>
  </si>
  <si>
    <t>Informe de la Direccion de Marca País</t>
  </si>
  <si>
    <t>1.1.3.1  Asistencia a empresas exportadoras y potencialmente exportadoras a través de servicios de desarrollo empresarial</t>
  </si>
  <si>
    <t>Informe de la Direccion de Apoyo a las Exportaciones</t>
  </si>
  <si>
    <t xml:space="preserve">1.1.6.1 Asistencia a actores públicos y privados nacionales y extranjeros a través de la elaboración de informes de inteligencia competitiva. </t>
  </si>
  <si>
    <t>Informe de la Direccion de Inteligencia competitiva</t>
  </si>
  <si>
    <t>Informe de la Direccion de Atracción de Inversiones</t>
  </si>
  <si>
    <t>23. ESTADISTICAS SDE 2023_ CAPACITACION Y AT .xlsx</t>
  </si>
  <si>
    <t>1.2.1.6 Acompañamiento a delegaciones oficiales en reuniones, rueda de negocios y actividades similares. Atención a empresarios interesados.</t>
  </si>
  <si>
    <t>1.2.1.7 Identificar nuevos sectores Maquiladores</t>
  </si>
  <si>
    <t>1.2.2.1 Interacción inter institucional para lograr la correcta aplicación de los beneficios del régimen Maquila</t>
  </si>
  <si>
    <t>1.2.2.2 Interconexión del sistema Informático entre las instituciones intervinientes en la Ley EAS</t>
  </si>
  <si>
    <t xml:space="preserve">1.2.2.3 Optimización de los procesos para facilitar y simplificar el registro de empresas de inversores </t>
  </si>
  <si>
    <t>2.4.1.1 Lanzamiento del Plan Industrial Nacional</t>
  </si>
  <si>
    <t>2.4.2.4 Generar estadísticas regionales para la visualización de las potencialidades de cada territorio. Articular y empoderar a los actores locales sobre herramientas para atracción y radicación de inversiones e industrias.</t>
  </si>
  <si>
    <t xml:space="preserve">2.4.4.1 Brindar asesoramiento acerca de la oferta exportable y realizar asistencia técnica </t>
  </si>
  <si>
    <t>2.4.4.2 Asistencia integral a las industrias / inversionistas para Mayor producción y mejores productos. Mejora de la eficacia.</t>
  </si>
  <si>
    <t>2.4.5.21 Verificación, seguimiento y control a las industrias beneficiadas con los incentivos entregados(destino y uso)</t>
  </si>
  <si>
    <t xml:space="preserve"> encuestas publicadas</t>
  </si>
  <si>
    <t xml:space="preserve">Se encuentan atendidas todas las denuncias </t>
  </si>
  <si>
    <t xml:space="preserve">Plan de capacitacion anual  de la Unidad de Transparencia y Anticorrupcion </t>
  </si>
  <si>
    <t>Botononera de satisfaccion al cliente</t>
  </si>
  <si>
    <t>https://forms.office.com/Pages/ResponsePage.aspx?id=zSoj4y6t_E-r7KGDtvLB7b9mlSxv_C1HtWYQqJDvX7VUN1lFTkpISzBETlJGTkZDUENEVkwyNlRZMS4u</t>
  </si>
  <si>
    <t>la Unidad de Transparencia y Anticorrupción cuenta con encuenta donde la ciudadania puede calificar los servicios prestados por la Coordinacion a la Ciudadania</t>
  </si>
  <si>
    <t>posibles transgresiones administrativas</t>
  </si>
  <si>
    <t>Lograr que mas  empresas del pais se interesen por la politica de integridad</t>
  </si>
  <si>
    <t>julio a setiembre del 2023</t>
  </si>
  <si>
    <t>Informe de Auditoría D.G.A.I. N° 016/2023“Auditoría Especial Relacionada a Combustibles y Rendición de Cuentas de Viáticos</t>
  </si>
  <si>
    <t>https://www.mic.gov.py/mic/w/aud_interna/pdf/Informe%20de%20Auditor%C3%ADa%20D.G.A.I.%20N%C2%B0%2016.2023%20-%20Auditor%C3%ADa%20Especial%20Vi%C3%A1ticos-Combustible.PDF</t>
  </si>
  <si>
    <t>Informe de Auditoría D.G.A.I. N° 0014/2023 “Sobre incorporación de Bienes y Servicios"</t>
  </si>
  <si>
    <t>https://www.mic.gov.py/mic/w/aud_interna/pdf/Informe%20de%20Auditor%C3%ADa%20D.G.A.I%20N%C2%BA%2014.2023%20%E2%80%9CIncorporaci%C3%B3n%20de%20Bines%20y%20Servicios%E2%80%9D.pdf</t>
  </si>
  <si>
    <t>Informe de Auditoría D.G.A.I. N° 0015/2023 “Auditoria Especial a La Dirección General de Combustibles y la Dirección de Combustibles Alternativos y Renovables del MIC en relación con el Registro de la Empresa NEUALCO”</t>
  </si>
  <si>
    <t>Dictamen de Auditoria D.G.A.I. Nº 06/2023 “El Ministerio de Industria y Comercio y su cumplimiento del Art. 41 de la Ley 2.051/2003 de Contrataciones Públicas”</t>
  </si>
  <si>
    <t>https://www.mic.gov.py/mic/w/aud_interna/pdf/Dictamen%20DGAI%2006_2023%20-%20Cumplim.%20Resolucion%20AGPE%2084.pdf</t>
  </si>
  <si>
    <t>Dictamen de Auditoria D.G.A.I. Nº 07/2023 “Disponer Dinámica Contable de la DGCP del MH por Corrección Imputación Presupuestaria y Contable”</t>
  </si>
  <si>
    <t>https://www.mic.gov.py/mic/w/aud_interna/pdf/Dictamen%20DGAI%2007_2023%20-%20Correccion%20Imput.%20Presup..pdf</t>
  </si>
  <si>
    <t>https://drive.google.com/file/d/1YOl3Q--zrCthEXaj5wWDxFnpVohPj28X/view?usp=sharing</t>
  </si>
  <si>
    <t>Promociones y Exposiciones</t>
  </si>
  <si>
    <t>EXPORTACIONES: Entre enero y septiembre de 2023, los sectores atendidos por las plataformas sumaron exportaciones por USD 2.432 millones, que son 9,1% menos que durante el mismo período del año 2022. Fueron éstas las variaciones entre los primeros seis meses de 2022 y 2023: Carne y Derivados -17,5%; Alimentos 20,5%; Forestal y Floricultura -10,0%; Textil-Confecciones -0,8%; Biocombustibles y Energías Renovables 0,0%; Autopartes y ensamblaje 7,9 %; Químicos-Farmacéuticos -10,4%. 
Nuevos mercados: Además, entre enero y septiembre fueron conquistados unos 37 nuevos mercados, lo que comparando con 43 entre enero y septiembre de 2022.</t>
  </si>
  <si>
    <t xml:space="preserve">8 subproyectos finalizados  y pagados, que beneficiaron a 14 empresas exportadoras y potencialmente exportadoras  </t>
  </si>
  <si>
    <t>12 LICENCIAS DE MARCA PAIS OTORGADAS PERIODO JULIO A SETIEMBRE
1367 EMPRESAS / PERSONAS ATENDIDAS EN EL PERIODO DE JULIO A SETIEMBRE</t>
  </si>
  <si>
    <t>https://micpy-my.sharepoint.com/:f:/g/personal/marta_delosrios_rediex_gov_py/EjbTze7In4hNkjRfWrdT4_0B3XtB-KnAGuz79q07hubuVQ?e=excblB</t>
  </si>
  <si>
    <r>
      <t xml:space="preserve">Apoyo Técnico a la Expo Rueda 2023 </t>
    </r>
    <r>
      <rPr>
        <b/>
        <sz val="10"/>
        <color indexed="8"/>
        <rFont val="Calibri"/>
        <family val="2"/>
      </rPr>
      <t>Programa 3865/OC-PR</t>
    </r>
  </si>
  <si>
    <t>CENTRO DE COOPERACION EMPRESARIAL Y DESARROLLO INDUSTRIAL</t>
  </si>
  <si>
    <r>
      <t xml:space="preserve">Implementacion de Cursos de Capacitación para empresas de Alto Parana del </t>
    </r>
    <r>
      <rPr>
        <b/>
        <sz val="10"/>
        <color indexed="8"/>
        <rFont val="Calibri"/>
        <family val="2"/>
      </rPr>
      <t>Programa 3865/OC-PR</t>
    </r>
  </si>
  <si>
    <t>ASOCIACION CODELESTE PARA EL DESARRROLLO ECONOMICO, SOCIAL Y AMBIENTAL DE CIUDAD DEL ESTE</t>
  </si>
  <si>
    <t>Online</t>
  </si>
  <si>
    <t>https://micpy-my.sharepoint.com/:f:/g/personal/marta_delosrios_rediex_gov_py/EuCxDGjtb4tKrjZ7yzpCirkB-rr0Npk9m3bP6uT3eZEj6g?e=cQfq2Z</t>
  </si>
  <si>
    <t>*8 proyectos finalizados y pagados *14 Empresas han recibido apoyo economico</t>
  </si>
  <si>
    <t>https://micpy-my.sharepoint.com/:b:/g/personal/marta_delosrios_rediex_gov_py/Edz47x58-gdCpPj_AKGdDSsBzarB0RY6TJT9vQgEk-MP_w?e=yhE9EZ</t>
  </si>
  <si>
    <t>https://micpy-my.sharepoint.com/:f:/g/personal/marta_delosrios_rediex_gov_py/EjwghwfWMPtPgKrWmGzYGWMBiGnBU_vM-nrV23XNaxC9dw?e=cIoatk</t>
  </si>
  <si>
    <t>Atención a Inversionistas y potenciales inversionistas en ventanilla  (Julio - Setiembre 2023)</t>
  </si>
  <si>
    <t>Atención a Inversionistas y potenciales inversionistas a través de acciones de promoción (eventos nacionales e internacionales y/o  misiones inversas y/o directas )  (Julio - Setiembre 2023)</t>
  </si>
  <si>
    <t>Resultados Logrados (JULIO A SEPTIEMBRE)</t>
  </si>
  <si>
    <t>OBS.</t>
  </si>
  <si>
    <t>evidencia maquila</t>
  </si>
  <si>
    <t xml:space="preserve">datos de julio y agosto </t>
  </si>
  <si>
    <t>evidencia 60/90</t>
  </si>
  <si>
    <t>2 REUNIONES GMC; 2 REUNIONES CCM; 2 REUNIONES CT1; 3 REUNIONES SGT 3; 1 REUNION SGT 7; 1 REUNION SGT 12</t>
  </si>
  <si>
    <t>3° informe RCC.pdf</t>
  </si>
  <si>
    <t>VISITAS a 3  LABORATORIOS, 1 REUNION CON CIFARMA Y DINAVISA, 1 EVENTO Y 1 VISITA A COREA</t>
  </si>
  <si>
    <r>
      <t>Contratación Excluida de la Ley 2051/0</t>
    </r>
    <r>
      <rPr>
        <sz val="10"/>
        <color indexed="8"/>
        <rFont val="Calibri"/>
        <family val="2"/>
      </rPr>
      <t>3</t>
    </r>
  </si>
  <si>
    <r>
      <rPr>
        <b/>
        <u/>
        <sz val="12"/>
        <color theme="1"/>
        <rFont val="Garamond"/>
        <family val="1"/>
      </rPr>
      <t>Programa de Competitividad de las MIPYMES:</t>
    </r>
    <r>
      <rPr>
        <sz val="12"/>
        <color theme="1"/>
        <rFont val="Garamond"/>
        <family val="1"/>
      </rPr>
      <t xml:space="preserve">
La finalidad del Programa es contribuir al desarrollo competitivo sostenible de las Micro, Pequeñas y Medianas Empresas como factor para mejorar las condiciones de vida de las personas involucradas. El Programa tiene por objetivo principal mejorar la competitividad de las micro, pequeñas y medianas empresas con énfasis en el fortalecimiento del sector industrial. VM MIPYMES tiene como meta del presente año 2023 beneficiar a 18 MIPYMES con una inversión total de Gs. 908.00.177.   (Guaranies Novecientos ocho millones ciento setenta y siete)</t>
    </r>
  </si>
  <si>
    <r>
      <rPr>
        <b/>
        <u/>
        <sz val="12"/>
        <color theme="1"/>
        <rFont val="Garamond"/>
        <family val="1"/>
      </rPr>
      <t xml:space="preserve">Observacion: </t>
    </r>
    <r>
      <rPr>
        <sz val="12"/>
        <color theme="1"/>
        <rFont val="Garamond"/>
        <family val="1"/>
      </rPr>
      <t xml:space="preserve">   Al cierre de este Tercer Trimestre del año 2023 el PCM de este año  se encuentra en etapa de Evaluaciòn por Comite Tecnico del VM MIPYMES conforme al Art. 16  del ROP Evaluaciòn de postulación La fase I de evaluación estará a cargo del Comité Técnico del Viceministerio de MIPYMES, para el efecto se utilizará el “Formulario de Evaluación del Perfil de Proyecto”, para evaluar el Perfil de Proyecto presentado, la cual tendrá una puntación máxima de 70 puntos. 
Por otro lado, se evaluará los documentos presentados (con el fin de validar los datos contenidos en los documentos), para el efecto se utilizará el “Formulario de Control de Documentos” y se evaluará con “Presenta”, “No Presenta” o “No Aplica”. Aquellos postulantes que no presenten todas las documentaciones requeridas conforme al Artículo 14 del presente reglamento, quedarán excluidos del proceso.
Los postulantes deberán alcanzar mínimo el 80% de los criterios de evaluación propuestos para avanzar en la siguiente fase.
 Se teiene previsto finalizar la segunda fase de la selección en el  mes de Noviembre/2023.  Ademas conjuntamente con el proceso de selelcción de la Institución Gerenciadora.
</t>
    </r>
  </si>
  <si>
    <t>A través de la sensibilizacion sobre formalizacion se ha posibilitado la formalizacion de la seguridad social y del empleo de las Mipymes de todo el territorio nacional.</t>
  </si>
  <si>
    <t xml:space="preserve">Operativizar planes de capacitación a través de la alianza con la triple hélice </t>
  </si>
  <si>
    <t>Gestionar la Alianza Estado - Academia - Empresa (Promoción de la iniciativa privada Art. 17 Ley, art. 14 y 15 Dto.)</t>
  </si>
  <si>
    <t>23%</t>
  </si>
  <si>
    <t>18 alianzas</t>
  </si>
  <si>
    <t>DGCGAT</t>
  </si>
  <si>
    <t>Operativizar planes de Asistencia Técnica a través de la alianza de la triple hélice</t>
  </si>
  <si>
    <t>Articular con otras instituciones el diseño de incentivos adecuados para la Competitividad</t>
  </si>
  <si>
    <t>La meta  fue completada en el 1er. semestre</t>
  </si>
  <si>
    <t>Operativizar el programa de "Formación de formadores" a través de la alianza de la triple hélice</t>
  </si>
  <si>
    <t>Desarrollar programa de capacitación a formador de formadores.</t>
  </si>
  <si>
    <t>Asesores empresariales</t>
  </si>
  <si>
    <t>7%</t>
  </si>
  <si>
    <t>Elaborar e implementar el programa de "RED DE CENTROS DE DESARROLLO EMPRESARIAL SBDC Paraguay" para sistematizar la metología del servicio de manera medible, eficiente, sostenible y a gran escala.</t>
  </si>
  <si>
    <t>Habilitar los Primeros Centros SBDC para la pequeña empresa</t>
  </si>
  <si>
    <t>1 Centro habilitado CEPPROCAL/UIP, San Lorenzo-Central
1 Centro adjudicado - UNAE, Encarnación-Itapúa</t>
  </si>
  <si>
    <r>
      <rPr>
        <sz val="11"/>
        <color rgb="FF000000"/>
        <rFont val="Calibri"/>
        <family val="2"/>
      </rPr>
      <t xml:space="preserve">El 10 de agosto de 2023 se inauguró el Primer Centro SBDC Py - CEPPROCAL/UIP
</t>
    </r>
    <r>
      <rPr>
        <i/>
        <u/>
        <sz val="11"/>
        <color rgb="FF0070C0"/>
        <rFont val="Calibri"/>
        <family val="2"/>
      </rPr>
      <t xml:space="preserve">https://ceprocal.org.py/se-inaugura-en-ceprocal-el-primer-centro-de-desarrollo-empresarial-sbdc-para-mipymes/
</t>
    </r>
    <r>
      <rPr>
        <i/>
        <sz val="11"/>
        <color rgb="FF000000"/>
        <rFont val="Calibri"/>
        <family val="2"/>
      </rPr>
      <t xml:space="preserve">El 15 de setiembre de 2023 fue adjudicado el 2do Centro SBDC UNAE  en Encarnación-Itapúa
</t>
    </r>
    <r>
      <rPr>
        <i/>
        <u/>
        <sz val="11"/>
        <color rgb="FF0070C0"/>
        <rFont val="Calibri"/>
        <family val="2"/>
      </rPr>
      <t xml:space="preserve">https://www.facebook.com/100064373091973/posts/pfbid02aA6QPgndff68EXZFcDe6HMtvHFsrUGmPHkMzqEwYLAXbG4EHnLMza6A6jAgt5NUFl/?mibextid=cr9u03
</t>
    </r>
  </si>
  <si>
    <t>Desarrollar programas de capacitación para mejorar las capacidades empresariales de las Mipymes (Cursos Virtuales + Seminarios Especializados + Ruta Mipymes)</t>
  </si>
  <si>
    <t>Fortalecer la competitividad de los sectores identificados con enfasis en las MIPYMES</t>
  </si>
  <si>
    <t>269%</t>
  </si>
  <si>
    <r>
      <rPr>
        <sz val="11"/>
        <color rgb="FF000000"/>
        <rFont val="Calibri"/>
        <family val="2"/>
      </rPr>
      <t xml:space="preserve">De julio a setiembre se desarrollaron 6 Módulos de capacitación en PCD, 6 webinar y 2 cursos presenciales.
</t>
    </r>
    <r>
      <rPr>
        <u/>
        <sz val="11"/>
        <color rgb="FF0070C0"/>
        <rFont val="Calibri"/>
        <family val="2"/>
      </rPr>
      <t>https://campus.mitic.gov.py/course/view.php?id=997</t>
    </r>
    <r>
      <rPr>
        <sz val="11"/>
        <color rgb="FF000000"/>
        <rFont val="Calibri"/>
        <family val="2"/>
      </rPr>
      <t xml:space="preserve">; </t>
    </r>
    <r>
      <rPr>
        <u/>
        <sz val="11"/>
        <color rgb="FF0070C0"/>
        <rFont val="Calibri"/>
        <family val="2"/>
      </rPr>
      <t>https://campus.mitic.gov.py/course/view.php?id=994</t>
    </r>
    <r>
      <rPr>
        <sz val="11"/>
        <color rgb="FF000000"/>
        <rFont val="Calibri"/>
        <family val="2"/>
      </rPr>
      <t xml:space="preserve">;  </t>
    </r>
    <r>
      <rPr>
        <u/>
        <sz val="11"/>
        <color rgb="FF0070C0"/>
        <rFont val="Calibri"/>
        <family val="2"/>
      </rPr>
      <t>https://campus.mitic.gov.py/course/view.php?id=1008</t>
    </r>
    <r>
      <rPr>
        <sz val="11"/>
        <color rgb="FF000000"/>
        <rFont val="Calibri"/>
        <family val="2"/>
      </rPr>
      <t xml:space="preserve">;  </t>
    </r>
    <r>
      <rPr>
        <u/>
        <sz val="11"/>
        <color rgb="FF0070C0"/>
        <rFont val="Calibri"/>
        <family val="2"/>
      </rPr>
      <t>https://campus.mitic.gov.py/course/view.php?id=1009</t>
    </r>
    <r>
      <rPr>
        <sz val="11"/>
        <color rgb="FF000000"/>
        <rFont val="Calibri"/>
        <family val="2"/>
      </rPr>
      <t xml:space="preserve">; </t>
    </r>
    <r>
      <rPr>
        <sz val="11"/>
        <color rgb="FF0070C0"/>
        <rFont val="Calibri"/>
        <family val="2"/>
      </rPr>
      <t>https://campus.mitic.gov.py/course/view.php?id=995</t>
    </r>
    <r>
      <rPr>
        <sz val="11"/>
        <color rgb="FF000000"/>
        <rFont val="Calibri"/>
        <family val="2"/>
      </rPr>
      <t xml:space="preserve">;  </t>
    </r>
    <r>
      <rPr>
        <u/>
        <sz val="11"/>
        <color rgb="FF0070C0"/>
        <rFont val="Calibri"/>
        <family val="2"/>
      </rPr>
      <t>https://campus.mitic.gov.py/course/view.php?id=993
23. ESTADISTICAS SDE 2023_ CAPACITACION Y AT .xlsx</t>
    </r>
  </si>
  <si>
    <t>Brindar asistencia técnica para empresas con potencial de escalabilidad (PCM, PFAM) y en comercialización. (Nº de empresas beneficiadas)</t>
  </si>
  <si>
    <t>Fortalecer la competitividad de los sectores identificados con énfasis en las MIPYMES</t>
  </si>
  <si>
    <t>92%</t>
  </si>
  <si>
    <t>275 Mipymes</t>
  </si>
  <si>
    <t>2.5.3.9 Brindar servicios de información a mipymes emprendedores sobre los servicios de desarrollo empresarial disponibles (charlas, canal de youtube, atención personalizada)(Nº de pèrsonas)</t>
  </si>
  <si>
    <t>Brindar atención e información a MIPYMES y emprendedores sobre temas de gestión empresarial​</t>
  </si>
  <si>
    <t>Personas</t>
  </si>
  <si>
    <t>93%</t>
  </si>
  <si>
    <t>Servicios de atención e información a través del correo, WhatsApp institucional, canal de Youtube, plataforma del PCD Arandú Renda:
capacitaciones@mic.gov.py; +595 984 262889
https://youtube.com/@viceministeriodemipymes2457?si=nM3N-ogvDw7Eyk8J
https://www.mipymes.gov.py/capacitacion/</t>
  </si>
  <si>
    <t xml:space="preserve">Documento gratuito que acredita la categorización de la Micro, Pequeña o Mediana empresa a fin de obtener beneficios de fomento y promoción para su desarrollo y competitividad. </t>
  </si>
  <si>
    <t>Micro, pequeñas y medianas empresas del País, que representan más del 96% del tejido empresarial.</t>
  </si>
  <si>
    <t>DGFR</t>
  </si>
  <si>
    <t>Adecuación normativa en Certificado de Origen MIC y tasas DINAC en espera de publicación.
En espera de arranque de consultoría de sostenibilidad por parte del proyecto UE MIPYME Compite y en proceso de diseño de proyectos con otros cooperantes (BID y GIZ).
En proceso de acompañamiento y asesoramiento técnico para nuevos envíos de exportación por remesa expresa por parte de MIPYMES paraguayas</t>
  </si>
  <si>
    <t xml:space="preserve">https://www.ip.gov.py/ip/mas-de-10-mipymes-lograron-enviar-sus-productos-a-paises-de-america-y-europa-mediante-exporta-facil/ 
https://correoparaguayo.gov.py/sitio/correo-es-el-operador-logistico-designado-del-exporta-facil/ 
https://www.mic.gov.py/mic/w/contenido.php?pagina=1&amp;id=3257 
https://infonegocios.com.py/y-ademas/artesanias-nacionales-pueden-exportar-por-us-2-500-mes-ya-enviaron-a-francia-espana-paises-bajos-ee-uu-y-brasil 
https://www.correoparaguayo.gov.py/sitio/index.php/noticias/correo-envia-productos-traves-del-exporta-facil </t>
  </si>
  <si>
    <t>Se han desarrollado jornadas de formación con aliados claves y se espera contar con más eventos de formación en la segunda mitad del año.</t>
  </si>
  <si>
    <r>
      <rPr>
        <b/>
        <sz val="12"/>
        <color indexed="8"/>
        <rFont val="Garamond"/>
        <family val="1"/>
      </rPr>
      <t>700</t>
    </r>
    <r>
      <rPr>
        <sz val="12"/>
        <color indexed="8"/>
        <rFont val="Garamond"/>
        <family val="1"/>
      </rPr>
      <t xml:space="preserve"> prestadores de servicios formalizados</t>
    </r>
  </si>
  <si>
    <r>
      <rPr>
        <b/>
        <sz val="14"/>
        <color indexed="8"/>
        <rFont val="Garamond"/>
        <family val="1"/>
      </rPr>
      <t>375</t>
    </r>
    <r>
      <rPr>
        <sz val="12"/>
        <color indexed="8"/>
        <rFont val="Garamond"/>
        <family val="1"/>
      </rPr>
      <t xml:space="preserve"> nuevos registros
</t>
    </r>
    <r>
      <rPr>
        <b/>
        <sz val="14"/>
        <color indexed="8"/>
        <rFont val="Garamond"/>
        <family val="1"/>
      </rPr>
      <t>530</t>
    </r>
    <r>
      <rPr>
        <sz val="12"/>
        <color indexed="8"/>
        <rFont val="Garamond"/>
        <family val="1"/>
      </rPr>
      <t xml:space="preserve"> registros renovados</t>
    </r>
  </si>
  <si>
    <r>
      <rPr>
        <b/>
        <sz val="12"/>
        <color indexed="8"/>
        <rFont val="Garamond"/>
        <family val="1"/>
      </rPr>
      <t>3</t>
    </r>
    <r>
      <rPr>
        <sz val="12"/>
        <color indexed="8"/>
        <rFont val="Garamond"/>
        <family val="1"/>
      </rPr>
      <t xml:space="preserve"> reuniones</t>
    </r>
  </si>
  <si>
    <r>
      <rPr>
        <b/>
        <sz val="14"/>
        <color indexed="8"/>
        <rFont val="Garamond"/>
        <family val="1"/>
      </rPr>
      <t>5</t>
    </r>
    <r>
      <rPr>
        <sz val="14"/>
        <color indexed="8"/>
        <rFont val="Garamond"/>
        <family val="1"/>
      </rPr>
      <t xml:space="preserve"> </t>
    </r>
    <r>
      <rPr>
        <sz val="12"/>
        <color indexed="8"/>
        <rFont val="Garamond"/>
        <family val="1"/>
      </rPr>
      <t>reuniones</t>
    </r>
  </si>
  <si>
    <r>
      <rPr>
        <b/>
        <sz val="12"/>
        <color indexed="8"/>
        <rFont val="Garamond"/>
        <family val="1"/>
      </rPr>
      <t>120</t>
    </r>
    <r>
      <rPr>
        <sz val="12"/>
        <color indexed="8"/>
        <rFont val="Garamond"/>
        <family val="1"/>
      </rPr>
      <t xml:space="preserve"> personas capacitadas</t>
    </r>
  </si>
  <si>
    <r>
      <rPr>
        <b/>
        <sz val="14"/>
        <color indexed="8"/>
        <rFont val="Garamond"/>
        <family val="1"/>
      </rPr>
      <t>103</t>
    </r>
    <r>
      <rPr>
        <sz val="12"/>
        <color indexed="8"/>
        <rFont val="Garamond"/>
        <family val="1"/>
      </rPr>
      <t xml:space="preserve"> personas capacitadas</t>
    </r>
  </si>
  <si>
    <t xml:space="preserve">Proveedores de Servicios </t>
  </si>
  <si>
    <r>
      <rPr>
        <b/>
        <sz val="12"/>
        <color theme="1"/>
        <rFont val="Garamond"/>
        <family val="1"/>
      </rPr>
      <t>Según Negociaciones meses de Julio a Septiembre 2023:</t>
    </r>
    <r>
      <rPr>
        <sz val="12"/>
        <color theme="1"/>
        <rFont val="Garamond"/>
        <family val="1"/>
      </rPr>
      <t xml:space="preserve">
*Reuniones de acceso a los mercados entre MERCOSUR - Singapur en comercio de Servicios con 50%.
*Reuniones de negociaciones de acceso a mercados de bienes, servicios, comercio electrónico y firma digital a nivel nacional e internacional 18% de avances. 
* Reunión SGT17 MERCOSUR con 20% de avanc para el cirre de la VIII Ronda de Serivcios MERCOSUR.</t>
    </r>
  </si>
  <si>
    <t>*Contar con avances importantes para el cierre de los Capitulos de Servicios, Comercio Electrónico, Financieros y Acceso a los Mercados entre el MERCOSUR y Singapur.
*Avances en los documentos sobre Comercio Electrónico ante la Organización Mundial del Comercio.
* Avanzar con trabajos de cierre de la VIII Ronda de Servicios MERCOSUR.</t>
  </si>
  <si>
    <t>Publicación de RAR en el sitio web institucional  https://www.acraiz.gov.py/html/Agentesderegistroscode100.html https://drive.google.com/drive/u/0/folders/1cv7yvM9i9PyxjCABYvCyrCjBaurAFgG0  https://drive.google.com/drive/folders/1nMR2mL37ISnHvbC7nM_3E-LHD8BmPPsU</t>
  </si>
  <si>
    <t>Vinculado con el PEI en: OE1:                  Abrir y ampliar mercados</t>
  </si>
  <si>
    <t xml:space="preserve">Avance de las negociaciones en los diferentes bloques y Cierre de las negociaciones MERCOSUR/Singapur  en Reglas de Origen </t>
  </si>
  <si>
    <t>https://documentos.mercosur.int/</t>
  </si>
  <si>
    <t xml:space="preserve">Según Negociaciones: 
MERCOSUR 
a) GNV: 90%,                    b) Artefactos: 90%                                c) Reguladores de GLP de baja presión: 50% </t>
  </si>
  <si>
    <t>REGISTROS DEL IMPORTADOR OTORGADOS DE JULIO A SEPTIEMBRE 2023.pdf</t>
  </si>
  <si>
    <t>Reuniones de la Mesa de Trabajo Interinstitucional de la UIP</t>
  </si>
  <si>
    <t>Mesa de diálogo interinstitucional con las principales instituciones involucradas en la toma de decisiones que afectan al Comercio Exterior y, en particular, a la exportación de productos industriales</t>
  </si>
  <si>
    <t>Viceministerio de Industria                                   Viceministerio de Comercio y Servicios                                                                       Dirección General de Comercio Exterior</t>
  </si>
  <si>
    <t>Informes, Publicaciones en Redes Sociales</t>
  </si>
  <si>
    <t>Se compartio el borrador con las principales cámaras de comercio e industria del país, en espera de observaciones al Proyecto.</t>
  </si>
  <si>
    <t>Subsecretaria de Estado de Comercio y Servicios - Dirección General de Comercio Interior</t>
  </si>
  <si>
    <t>https://drive.google.com/file/d/13vbPljdI4LP_uAPEt343_25VdaeDOpZd/view?usp=share_link</t>
  </si>
  <si>
    <t>Charlas de Capacitación en Comercio de Servicios y REPSE</t>
  </si>
  <si>
    <t>Actividades de capacitación y promoción sobre el rol que tiene el comercio de servicios en la generación de la economía nacional y la importancia de la formalización del comercio de servicios.</t>
  </si>
  <si>
    <t>https://micpy-my.sharepoint.com/personal/admorel_mic_gov_py/_layouts/15/onedrive.aspx?id=%2Fpersonal%2Fadmorel%5Fmic%5Fgov%5Fpy%2FDocuments%2FEvidencias%20Informe%20Rendici%C3%B3n%20de%20Cuentas%20DGCS%2FInforme%20Rendici%C3%B3n%20de%20Cuentas%20DGCS%202023%2F3er%2E%20Trimestre%202023%2FCapacitaciones%20en%20Comercio%20de%20Servicios%20y%20REPSE%2F7%2E%20Julio%202023&amp;view=0</t>
  </si>
  <si>
    <t>Capacitaciones a nivel nacional e internacional en negociaciones comerciales de servicios</t>
  </si>
  <si>
    <t>Capacitación a representantes de los reguladores de servicios del Paraguay sobre las negociaciones comerciales de servicios y su importancia para el acceso a los mercados de los proveedores de servicios</t>
  </si>
  <si>
    <t>https://micpy-my.sharepoint.com/:f:/g/personal/scomercio_mic_gov_py/Euov9Rt6JddPs2y5Ri-BHwwBO1FyBKmRKiLNzqe3dHWmSw?e=3ETfZl</t>
  </si>
  <si>
    <t>Falta de vencimiento p/Publicación</t>
  </si>
  <si>
    <t>*</t>
  </si>
  <si>
    <r>
      <rPr>
        <sz val="10"/>
        <rFont val="Calibri Light"/>
        <family val="2"/>
        <scheme val="major"/>
      </rPr>
      <t>En la Unidad de Transparencia y Anticorrupción  se recepcionan  denuncias sobre supuestos hechos de corrupción que afectan a los funcionarios publicos del MIC</t>
    </r>
    <r>
      <rPr>
        <sz val="10"/>
        <color rgb="FFFF0000"/>
        <rFont val="Calibri Light"/>
        <family val="2"/>
        <scheme val="major"/>
      </rPr>
      <t xml:space="preserve"> </t>
    </r>
  </si>
  <si>
    <t>Lorena Méndez de Gustafson</t>
  </si>
  <si>
    <t>Gustavo Giménez</t>
  </si>
  <si>
    <t>Rodrigo Maluff</t>
  </si>
  <si>
    <t>Oscar Stark</t>
  </si>
  <si>
    <t>Marcela Leguizamón</t>
  </si>
  <si>
    <t>Mónica Chilavert</t>
  </si>
  <si>
    <t>María Lucila Delgado</t>
  </si>
  <si>
    <t>Gabriela Cobelo</t>
  </si>
  <si>
    <t>Mónica Moreno</t>
  </si>
  <si>
    <t xml:space="preserve">https://www.mic.gov.py/mic/w/mic/pdf/Res.%20MIC-%20PLAN%20DE%20RENDICION%20DE%20CUENTAS%20A%20LA%20CIUDADANIA%202023.pdf </t>
  </si>
  <si>
    <t>Resolución N° 300/2023</t>
  </si>
  <si>
    <t>en proceso</t>
  </si>
  <si>
    <r>
      <rPr>
        <sz val="10"/>
        <rFont val="Calibri Light"/>
        <family val="2"/>
        <scheme val="major"/>
      </rPr>
      <t>Actualización de las informaciones relacionadas con los fines de la Unidad de Transparencia y Anticorrupció</t>
    </r>
    <r>
      <rPr>
        <sz val="10"/>
        <color rgb="FFFF0000"/>
        <rFont val="Calibri Light"/>
        <family val="2"/>
        <scheme val="major"/>
      </rPr>
      <t xml:space="preserve">n </t>
    </r>
  </si>
  <si>
    <r>
      <rPr>
        <sz val="10"/>
        <rFont val="Calibri Light"/>
        <family val="2"/>
        <scheme val="major"/>
      </rPr>
      <t xml:space="preserve">se  trabajo en la coordinacion del  tercer informe de rendicion de cuentas </t>
    </r>
    <r>
      <rPr>
        <sz val="10"/>
        <color rgb="FFFF0000"/>
        <rFont val="Calibri Light"/>
        <family val="2"/>
        <scheme val="major"/>
      </rPr>
      <t xml:space="preserve"> </t>
    </r>
  </si>
  <si>
    <r>
      <rPr>
        <sz val="10"/>
        <rFont val="Calibri Light"/>
        <family val="2"/>
        <scheme val="major"/>
      </rPr>
      <t>4 rendiciones trimestrales</t>
    </r>
    <r>
      <rPr>
        <sz val="10"/>
        <color rgb="FFFF0000"/>
        <rFont val="Calibri Light"/>
        <family val="2"/>
        <scheme val="major"/>
      </rPr>
      <t xml:space="preserve"> </t>
    </r>
  </si>
  <si>
    <r>
      <rPr>
        <u/>
        <sz val="11"/>
        <color rgb="FF0070C0"/>
        <rFont val="Calibri"/>
        <family val="2"/>
        <scheme val="minor"/>
      </rPr>
      <t>https://bit.ly/DenunciadeCombustible        https://forms.office.com/pages/responsepage.aspx?id=zSoj4y6t_E-r7KGDtvLB7VeG7_nvc7dJiI_tJpWRwNNUOUtZRVQ2QkJXV0c3SDdMM0hTUUtPMkpXMC4u</t>
    </r>
    <r>
      <rPr>
        <u/>
        <sz val="11"/>
        <color theme="10"/>
        <rFont val="Calibri"/>
        <family val="2"/>
        <scheme val="minor"/>
      </rPr>
      <t xml:space="preserve">
</t>
    </r>
  </si>
  <si>
    <t>https://sellointegridad.senac.gov.py/</t>
  </si>
  <si>
    <r>
      <rPr>
        <sz val="10"/>
        <rFont val="Calibri Light"/>
        <family val="2"/>
        <scheme val="major"/>
      </rPr>
      <t>1.	Infracción por falta de normalización del proceso que establece los pasos a seguir para las acreditaciones, posibilitando al interviniente del proceso evitar seguir las correctas recomendaciones realizadas por sus superiores, así como escudar  su mal actuar ante  la falta de reglamentación
2.	Violación de las medidas de seguridad, agregando o eliminando del registro a estaciones de servicio y /o fiscalizadores a cambio de un beneficio particular
3.	Falsear la información de la acreditación una vez impresa a fin de obtener un beneficio particular
4.	No existe testigos que corroboren el acto del sorteo, lo que hace propicio para oportunidades de falsear el resultado de la selección a cambio de un beneficio particular 
5.	Los sorteos para acreditaciones no se realizan de manera uniforme y transparente, posibilitando la desviación del interés público a cambio de un beneficio particular
6.	Omisión de información sobre el procedimiento de la fiscalización por negligencia o desconocimiento, posibilitando casos de corrupción
7.	Omisión de información sobre el procedimiento de la fiscalización, a cambio de dadivas, favores, beneficios, etc
8.	Falta de guía de procedimiento para los fiscalizadores, posibilitando casos de corrupción
9.	Falta de uniformes con distintivo del MIC- FISCALIZACION DGC de los fiscalizadores para identificarlos como funcionarios del área
10.	Falta de capacitación en temas relacionados a las normativas penales y administrativas de los fiscalizadores, para conocer las implicancias de las tareas realizadas
11.	Bajos salarios, para evitar posibles casos de corrupción (soborno, etc)
12.	Falta de conocimiento por parte de la ciudadanía o dueños de estaciones de servicio de exigir documentación y acreditación de los intervinientes
13.	Presentación de acreditaciones falsas, dando pie a posibles fiscalizaciones no autorizadas
14.	Carencia de intervenciones filmadas, imposibilitando la obtención de pruebas en posibles casos de corrupción
15.	Las actas deben de ser enumeradas iniciando de 0 año al último</t>
    </r>
    <r>
      <rPr>
        <sz val="10"/>
        <color rgb="FFFF0000"/>
        <rFont val="Calibri Light"/>
        <family val="2"/>
        <scheme val="major"/>
      </rPr>
      <t xml:space="preserve"> </t>
    </r>
    <r>
      <rPr>
        <sz val="10"/>
        <rFont val="Calibri Light"/>
        <family val="2"/>
        <scheme val="major"/>
      </rPr>
      <t>número del año, lo que dará como resultado mejor trazabilidad 
16.	Falta de cobro en tiempo y forma de los viáticos de los fiscalizadores, posibilitando posibles casos de corrupción (soborno, etc)
17.	Falta de autonomía y movilidad exclusiva de los funcionarios para la realización de sus trabajos.
18.	Omisión en la identificación de las infracciones plasmadas en el Acta, para favorecer la anulación del acto administrativo
19.	Falta de guía establecida sobre quiénes son los responsables de realizar el informe técnico de la DGC, lo que podría sembrar confusión
20.	Desconocimiento de las normativas y procedimientos por parte de los fiscalizadores, posibilitando posibles casos de corrupción 
21.	Falta de firmas por parte de los intervinientes ya sean funcionarios del INTN y MIC….
22.	Falta de datos relevantes no plasmados en el acta de intervención
23.	Falta de funcionarios administrativos para la elaboración de informes técnicos de la DGC</t>
    </r>
  </si>
  <si>
    <t xml:space="preserve">Durante los meses trabajados, el MIC se ha abocado en el fortalecimiento de la actividad económica desde las diferentes areas misionales que conforman esta Institución, asi como consta en el presente informe. </t>
  </si>
  <si>
    <t>*https://www.mic.gov.py/mic/w/mic/pdf/mecip/NRM_2023%20Ministerio%20de%20Industria%20y%20Comercio_MIC.pdf</t>
  </si>
  <si>
    <t xml:space="preserve">2,22 * Informe de Evaluación de la efectividad del Sistema de Control Interno - Ministerio de Industria y Comercio julio 2023 </t>
  </si>
  <si>
    <t>El Régimen de Maquila y la Ley 60/90 son instrumentos sumamente importantes para la atracción de inversión extranjera directa como así también para incentivar la inversión de capital local. Las estadísticas de los últimos años demuestran el impacto que ambos instrumentos han tenido en la economía nacional con el incrementando la inversión en bienes de capital y con el aumento de la mano de obra empleada.</t>
  </si>
  <si>
    <t>Todos los países establecen Políticas de Compras Públicas con las cuales garantizar una provisión adecuada de bienes y servicios al Estado, y a la vez también, asegurar una participación adecuada de empresas locales en los procesos licitatorios. La Emisión del Certificado de Producto y Empleo Nacional constituye un instrumento fundamental para el logro de esta Política.</t>
  </si>
  <si>
    <t>evidencia DPEN</t>
  </si>
  <si>
    <t>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t>
  </si>
  <si>
    <t>https://docs.google.com/document/d/1B6QDCrffm8v_zOPtsUZnBx6VYCF0f3RH/edit?usp=sharing&amp;ouid=112475152875146874365&amp;rtpof=true&amp;sd=true</t>
  </si>
  <si>
    <t>Exportadores            Población en general</t>
  </si>
  <si>
    <t>LICITACIÓN POR CONCURSO DE OFERTAS N° 2/2023 SBE "CONTRATACIÓN DE SEGURO DE VEHÍCULOS Y EDIFICIOS"</t>
  </si>
  <si>
    <t>FENIX S.A. DE SEGUROS Y REASEGUROS</t>
  </si>
  <si>
    <t>Ejecución</t>
  </si>
  <si>
    <t>https://www.contrataciones.gov.py/licitaciones/adjudicacion/431153-licitacion-concurso-ofertas-n-2-2023-sbe-contratacion-seguro-vehiculos-edificios-1/resumen-adjudicacion.html</t>
  </si>
  <si>
    <t>Viceministra de Industria</t>
  </si>
  <si>
    <t>Viceministro de REDIEX</t>
  </si>
  <si>
    <t>Directora General de Gabinete Tecnico</t>
  </si>
  <si>
    <t>Directora General de Asuntos Legales</t>
  </si>
  <si>
    <t>Coordinadora General Interina UTA</t>
  </si>
  <si>
    <t>https://micpy-my.sharepoint.com/:x:/r/personal/marta_delosrios_rediex_gov_py/_layouts/15/Doc.aspx?sourcedoc=%7BB8FDFD1D-6925-4875-98CC-1B7CAE297F12%7D&amp;file=Export%20plataformas%202016-Sep%202023.xlsx&amp;action=default&amp;mobileredirect=true</t>
  </si>
  <si>
    <t>https://micpy-my.sharepoint.com/personal/marta_delosrios_rediex_gov_py/_layouts/15/onedrive.aspx?ct=1698088297507&amp;or=OWA%2DNT&amp;cid=b748d532%2D7bdd%2D5bc1%2Da76c%2D814b8204c447&amp;fromShare=true&amp;ga=1&amp;id=%2Fpersonal%2Fmarta%5Fdelosrios%5Frediex%5Fgov%5Fpy%2FDocuments%2FRENDICION%20DE%20CTAS%20UTA%20EVIDENCIA%2F3er%20trimestre%2FPUNTO%203%2E4</t>
  </si>
  <si>
    <t>Expedientes ingresados por mesa de entrada de la Dirección General de Comercio Electrónico, correo institucional de reclamos: reclamo-dgce@mic.gov.py    https://drive.google.com/drive/folders/1T4uD3ENNCcGBPyNCLCadBOHdpAazepFf https://drive.google.com/drive/u/0/folders/1dpWa2UclMt9Wj7Nyq1OKDB5MNT7CpJPO https://drive.google.com/drive/folders/1dRwLKFjbfgh_wrvTrXtwpsO50XGWl3r5</t>
  </si>
  <si>
    <t>reuniones, consultas, charlas, etc.   https://drive.google.com/drive/folders/1Y28EbQ4i8pX1yQkDU3CU29fjSxPQN0Ea https://drive.google.com/drive/u/0/folders/1kmCTEtbAgH51nJs9CLoKs2dz3pKM10mg https://drive.google.com/drive/folders/1r318_hPgch5JYyEcSel6zbnAdJxLNQ5s</t>
  </si>
  <si>
    <t>Planillas de verificación y control    https://drive.google.com/drive/folders/1uNVndi7YsAM7Pg99l5z-3X6nkDXleyc4  https://drive.google.com/drive/folders/1Z-jVBNGowT8ClMYkoIceIGxXcnP5HLfa https://drive.google.com/drive/folders/1RF-p87zy-noo2wfoQZ0H6FhRuEgTPBFl https://drive.google.com/drive/folders/1lWyTaA6Mgci048lLxF41Npl97wSolcMI</t>
  </si>
  <si>
    <t xml:space="preserve">Planillas de verificación y control       https://drive.google.com/drive/folders/16iZ53jrJUVdRpQ2lkxE7_xKQGSYFKbef https://drive.google.com/drive/folders/1dkaV90X8OieUOSwz0kIoEXUw34n3jksZ https://drive.google.com/drive/folders/1oCaXYEnEcvGtHvvQNQOxi_72F5ccwZM4 </t>
  </si>
  <si>
    <t xml:space="preserve">      https://drive.google.com/drive/folders/1FSodbNfTM1bTjsAiKc5p1FusAIymgGTY  https://drive.google.com/drive/folders/17lbLtNEbP43LHPQBiP8zExaf_MulDa4c   https://drive.google.com/drive/folders/19Dms-2-KcNE2oj76WH8lkd2acC_QaWho https://drive.google.com/drive/u/0/folders/1Af9fhBnZ2ABNrSrWqc-MztV-6IUNcxHT</t>
  </si>
  <si>
    <t>https://micpy-my.sharepoint.com/personal/marta_delosrios_rediex_gov_py/_layouts/15/onedrive.aspx?ct=1698095301142&amp;or=OWA%2DNT&amp;cid=be8f04ec%2D6b06%2D8663%2D4f4c%2Dbce195744d1c&amp;fromShare=true&amp;ga=1&amp;id=%2Fpersonal%2Fmarta%5Fdelosrios%5Frediex%5Fgov%5Fpy%2FDocuments%2FRENDICION%20DE%20CTAS%20UTA%20EVIDENCIA%2F3er%20trimestre%2FPUNTO%206</t>
  </si>
  <si>
    <t>https://micpy-my.sharepoint.com/personal/marta_delosrios_rediex_gov_py/_layouts/15/onedrive.aspx?ct=1698095404853&amp;or=OWA%2DNT&amp;cid=fe533572%2D94f7%2D47a9%2D0470%2D5a38ca972bfb&amp;fromShare=true&amp;ga=1&amp;id=%2Fpersonal%2Fmarta%5Fdelosrios%5Frediex%5Fgov%5Fpy%2FDocuments%2FRENDICION%20DE%20CTAS%20UTA%20EVIDENCIA%2F3er%20trimestre%2FPUNTO%206</t>
  </si>
  <si>
    <t>https://drive.google.com/drive/folders/14frqgNpXbmZ90MlobKRaJCOj6H63kdqX   https://drive.google.com/drive/u/0/folders/1ISBVXgdOIoVPgLkBJM2pb3ss6FNmMKHR</t>
  </si>
  <si>
    <t xml:space="preserve">https://www.mic.gov.py/mic/w/mic/pdf/inciso_c/sueldos_202308-Ago.pdf </t>
  </si>
  <si>
    <t>https://www.mic.gov.py/mic/w/mic/pdf/inciso_c/sueldos_202307-Jul.pdf</t>
  </si>
  <si>
    <t xml:space="preserve">https://www.mic.gov.py/mic/w/mic/pdf/inciso_c/sueldos_202306-Jun.pdf </t>
  </si>
  <si>
    <t>https://micpy-my.sharepoint.com/personal/admorel_mic_gov_py/_layouts/15/onedrive.aspx?ga=1&amp;id=%2Fpersonal%2Fadmorel%5Fmic%5Fgov%5Fpy%2FDocuments%2FEvidencias%20Informe%20Rendici%C3%B3n%20de%20Cuentas%20DGCS%2FInforme%20Rendici%C3%B3n%20de%20Cuentas%20DGCS%202023%2F3er%2E%20Trimestre%202023</t>
  </si>
  <si>
    <t>https://micpy-my.sharepoint.com/personal/admorel_mic_gov_py/_layouts/15/onedrive.aspx?id=%2Fpersonal%2Fadmorel%5Fmic%5Fgov%5Fpy%2FDocuments%2FEvidencias%20Informe%20Rendici%C3%B3n%20de%20Cuentas%20DGCS%2FInforme%20Rendici%C3%B3n%20de%20Cuentas%20DGCS%202023&amp;ga=1</t>
  </si>
  <si>
    <t>https://drive.google.com/drive/folders/1UGeskI1G1c5NtKWqh6b8pGIZPP0eleke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</si>
</sst>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sz val="11"/>
      <color theme="1"/>
      <name val="Calibri"/>
      <family val="2"/>
      <scheme val="minor"/>
    </font>
    <font>
      <sz val="11"/>
      <color theme="1"/>
      <name val="Garamond"/>
      <family val="1"/>
    </font>
    <font>
      <sz val="12"/>
      <color theme="1"/>
      <name val="Garamond"/>
      <family val="1"/>
    </font>
    <font>
      <b/>
      <sz val="12"/>
      <color theme="1"/>
      <name val="Garamond"/>
      <family val="1"/>
    </font>
    <font>
      <b/>
      <sz val="11"/>
      <color theme="1"/>
      <name val="Garamond"/>
      <family val="1"/>
    </font>
    <font>
      <sz val="10"/>
      <color theme="1"/>
      <name val="Garamond"/>
      <family val="1"/>
    </font>
    <font>
      <u/>
      <sz val="11"/>
      <color theme="10"/>
      <name val="Calibri"/>
      <family val="2"/>
      <scheme val="minor"/>
    </font>
    <fon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sz val="16"/>
      <color theme="1"/>
      <name val="Garamond"/>
      <family val="1"/>
    </font>
    <font>
      <sz val="12"/>
      <name val="Calibri Light"/>
      <family val="2"/>
      <scheme val="major"/>
    </font>
    <font>
      <b/>
      <sz val="12"/>
      <name val="Calibri Light"/>
      <family val="2"/>
      <scheme val="major"/>
    </font>
    <font>
      <sz val="12"/>
      <color rgb="FFFF0000"/>
      <name val="Calibri Light"/>
      <family val="2"/>
      <scheme val="major"/>
    </font>
    <font>
      <b/>
      <sz val="12"/>
      <color rgb="FFFF0000"/>
      <name val="Calibri Light"/>
      <family val="2"/>
      <scheme val="major"/>
    </font>
    <font>
      <sz val="11"/>
      <color rgb="FFFF0000"/>
      <name val="Garamond"/>
      <family val="1"/>
    </font>
    <font>
      <sz val="10"/>
      <color theme="1"/>
      <name val="Calibri"/>
      <family val="2"/>
      <scheme val="minor"/>
    </font>
    <font>
      <b/>
      <sz val="10"/>
      <name val="Montserrate"/>
    </font>
    <font>
      <sz val="10"/>
      <color theme="1"/>
      <name val="Montserrate"/>
    </font>
    <font>
      <sz val="10"/>
      <color theme="1"/>
      <name val="Calibri"/>
      <family val="2"/>
    </font>
    <font>
      <b/>
      <sz val="10"/>
      <color indexed="8"/>
      <name val="Calibri"/>
      <family val="2"/>
    </font>
    <font>
      <sz val="18"/>
      <color theme="1"/>
      <name val="Calibri"/>
      <family val="2"/>
      <scheme val="minor"/>
    </font>
    <font>
      <u/>
      <sz val="10"/>
      <color theme="10"/>
      <name val="Calibri"/>
      <family val="2"/>
      <scheme val="minor"/>
    </font>
    <font>
      <sz val="11"/>
      <color rgb="FFFF0000"/>
      <name val="Calibri"/>
      <charset val="134"/>
      <scheme val="minor"/>
    </font>
    <font>
      <b/>
      <u/>
      <sz val="10"/>
      <color theme="1"/>
      <name val="Calibri Light"/>
      <family val="2"/>
      <scheme val="major"/>
    </font>
    <font>
      <sz val="10"/>
      <color theme="1"/>
      <name val="Calibri Light"/>
      <family val="2"/>
      <scheme val="major"/>
    </font>
    <font>
      <b/>
      <sz val="10"/>
      <color theme="1"/>
      <name val="Calibri Light"/>
      <family val="2"/>
      <scheme val="major"/>
    </font>
    <font>
      <u/>
      <sz val="10"/>
      <color theme="1"/>
      <name val="Calibri Light"/>
      <family val="2"/>
      <scheme val="major"/>
    </font>
    <font>
      <sz val="10"/>
      <color rgb="FFFF0000"/>
      <name val="Calibri Light"/>
      <family val="2"/>
      <scheme val="major"/>
    </font>
    <font>
      <b/>
      <u/>
      <sz val="10"/>
      <color theme="1"/>
      <name val="Garamond"/>
      <family val="1"/>
    </font>
    <font>
      <b/>
      <sz val="10"/>
      <color theme="1"/>
      <name val="Garamond"/>
      <family val="1"/>
    </font>
    <font>
      <b/>
      <sz val="10"/>
      <name val="Garamond"/>
      <family val="1"/>
    </font>
    <font>
      <b/>
      <sz val="10"/>
      <color rgb="FFFF0000"/>
      <name val="Garamond"/>
      <family val="1"/>
    </font>
    <font>
      <sz val="10"/>
      <color rgb="FFFF0000"/>
      <name val="Calibri"/>
      <family val="2"/>
      <scheme val="minor"/>
    </font>
    <font>
      <b/>
      <sz val="10"/>
      <color rgb="FFFF0000"/>
      <name val="Calibri Light"/>
      <family val="2"/>
      <scheme val="major"/>
    </font>
    <font>
      <b/>
      <sz val="10"/>
      <color theme="1"/>
      <name val="Calibri"/>
      <family val="2"/>
      <scheme val="minor"/>
    </font>
    <font>
      <sz val="10"/>
      <color rgb="FF000000"/>
      <name val="Calibri"/>
      <family val="2"/>
    </font>
    <font>
      <sz val="10"/>
      <color indexed="8"/>
      <name val="Calibri"/>
      <family val="2"/>
    </font>
    <font>
      <sz val="10"/>
      <name val="Calibri"/>
      <family val="2"/>
      <scheme val="minor"/>
    </font>
    <font>
      <sz val="10"/>
      <color rgb="FF000000"/>
      <name val="Calibri"/>
      <family val="2"/>
      <scheme val="minor"/>
    </font>
    <font>
      <u/>
      <sz val="10"/>
      <color theme="10"/>
      <name val="Garamond"/>
      <family val="1"/>
    </font>
    <font>
      <sz val="10"/>
      <color rgb="FF000000"/>
      <name val="Garamond"/>
      <family val="1"/>
    </font>
    <font>
      <sz val="12"/>
      <color theme="1"/>
      <name val="Calibri Light"/>
      <family val="2"/>
      <scheme val="major"/>
    </font>
    <font>
      <b/>
      <u/>
      <sz val="12"/>
      <color theme="1"/>
      <name val="Garamond"/>
      <family val="1"/>
    </font>
    <font>
      <u/>
      <sz val="11"/>
      <color theme="10"/>
      <name val="Calibri"/>
      <charset val="134"/>
      <scheme val="minor"/>
    </font>
    <font>
      <sz val="9"/>
      <color rgb="FF444444"/>
      <name val="Calibri"/>
      <family val="2"/>
      <scheme val="minor"/>
    </font>
    <font>
      <sz val="11"/>
      <color rgb="FF000000"/>
      <name val="Calibri"/>
      <family val="2"/>
      <scheme val="minor"/>
    </font>
    <font>
      <sz val="11"/>
      <color rgb="FF444444"/>
      <name val="Calibri"/>
      <family val="2"/>
      <charset val="1"/>
    </font>
    <font>
      <sz val="11"/>
      <name val="Montserrate"/>
    </font>
    <font>
      <sz val="12"/>
      <color theme="1"/>
      <name val="Calibri"/>
      <family val="2"/>
      <scheme val="minor"/>
    </font>
    <font>
      <sz val="11"/>
      <color theme="1"/>
      <name val="Calibri"/>
      <family val="2"/>
    </font>
    <font>
      <sz val="11"/>
      <color rgb="FF000000"/>
      <name val="Calibri"/>
      <family val="2"/>
    </font>
    <font>
      <i/>
      <u/>
      <sz val="11"/>
      <color rgb="FF0070C0"/>
      <name val="Calibri"/>
      <family val="2"/>
    </font>
    <font>
      <i/>
      <sz val="11"/>
      <color rgb="FF000000"/>
      <name val="Calibri"/>
      <family val="2"/>
    </font>
    <font>
      <u/>
      <sz val="11"/>
      <color rgb="FF0070C0"/>
      <name val="Calibri"/>
      <family val="2"/>
    </font>
    <font>
      <sz val="11"/>
      <color rgb="FF0070C0"/>
      <name val="Calibri"/>
      <family val="2"/>
    </font>
    <font>
      <sz val="12"/>
      <color indexed="8"/>
      <name val="Garamond"/>
      <family val="1"/>
    </font>
    <font>
      <b/>
      <sz val="12"/>
      <color indexed="8"/>
      <name val="Garamond"/>
      <family val="1"/>
    </font>
    <font>
      <b/>
      <sz val="14"/>
      <color indexed="8"/>
      <name val="Garamond"/>
      <family val="1"/>
    </font>
    <font>
      <u/>
      <sz val="11"/>
      <color theme="10"/>
      <name val="Garamond"/>
      <family val="1"/>
    </font>
    <font>
      <sz val="14"/>
      <color indexed="8"/>
      <name val="Garamond"/>
      <family val="1"/>
    </font>
    <font>
      <b/>
      <sz val="12"/>
      <color theme="1"/>
      <name val="Calibri"/>
    </font>
    <font>
      <sz val="12"/>
      <color theme="1"/>
      <name val="Calibri"/>
    </font>
    <font>
      <sz val="12"/>
      <color theme="1"/>
      <name val="Calibri"/>
      <family val="2"/>
    </font>
    <font>
      <b/>
      <sz val="12"/>
      <color theme="1"/>
      <name val="Calibri"/>
      <family val="2"/>
      <scheme val="minor"/>
    </font>
    <font>
      <u/>
      <sz val="12"/>
      <name val="Calibri Light"/>
      <family val="2"/>
      <scheme val="major"/>
    </font>
    <font>
      <b/>
      <sz val="10"/>
      <color theme="1"/>
      <name val="Calibri"/>
      <family val="2"/>
    </font>
    <font>
      <sz val="10"/>
      <name val="Calibri"/>
      <family val="2"/>
    </font>
    <font>
      <u/>
      <sz val="10"/>
      <color rgb="FF1155CC"/>
      <name val="Calibri"/>
      <family val="2"/>
    </font>
    <font>
      <sz val="10"/>
      <name val="Calibri Light"/>
      <family val="2"/>
      <scheme val="major"/>
    </font>
    <font>
      <sz val="11"/>
      <name val="Calibri"/>
      <family val="2"/>
      <scheme val="minor"/>
    </font>
    <font>
      <sz val="10"/>
      <name val="Garamond"/>
      <family val="1"/>
    </font>
    <font>
      <b/>
      <sz val="10"/>
      <name val="Calibri Light"/>
      <family val="2"/>
      <scheme val="major"/>
    </font>
    <font>
      <u/>
      <sz val="11"/>
      <color rgb="FF0070C0"/>
      <name val="Calibri"/>
      <family val="2"/>
      <scheme val="minor"/>
    </font>
    <font>
      <sz val="9"/>
      <color theme="1"/>
      <name val="Garamond"/>
      <family val="1"/>
    </font>
    <font>
      <sz val="9"/>
      <color rgb="FF000000"/>
      <name val="Montserrate"/>
    </font>
    <font>
      <sz val="9"/>
      <color theme="1"/>
      <name val="Calibri"/>
      <family val="2"/>
      <scheme val="minor"/>
    </font>
  </fonts>
  <fills count="18">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4" tint="0.79998168889431442"/>
        <bgColor indexed="64"/>
      </patternFill>
    </fill>
    <fill>
      <patternFill patternType="solid">
        <fgColor theme="7" tint="0.79998168889431442"/>
        <bgColor rgb="FFF4B083"/>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9">
    <xf numFmtId="0" fontId="0" fillId="0" borderId="0">
      <alignment vertical="center"/>
    </xf>
    <xf numFmtId="9" fontId="5" fillId="0" borderId="0" applyFont="0" applyFill="0" applyBorder="0" applyAlignment="0" applyProtection="0"/>
    <xf numFmtId="0" fontId="11" fillId="0" borderId="0" applyNumberFormat="0" applyFill="0" applyBorder="0" applyAlignment="0" applyProtection="0">
      <alignment vertical="center"/>
    </xf>
    <xf numFmtId="0" fontId="12" fillId="0" borderId="0">
      <alignment vertical="center"/>
    </xf>
    <xf numFmtId="0" fontId="15" fillId="0" borderId="0" applyNumberFormat="0" applyFill="0" applyBorder="0" applyAlignment="0" applyProtection="0">
      <alignment vertical="center"/>
    </xf>
    <xf numFmtId="9" fontId="2" fillId="0" borderId="0" applyFont="0" applyFill="0" applyBorder="0" applyAlignment="0" applyProtection="0"/>
    <xf numFmtId="0" fontId="50" fillId="0" borderId="0" applyNumberFormat="0" applyFill="0" applyBorder="0" applyAlignment="0" applyProtection="0">
      <alignment vertical="center"/>
    </xf>
    <xf numFmtId="0" fontId="1" fillId="0" borderId="0">
      <alignment vertical="center"/>
    </xf>
    <xf numFmtId="9" fontId="1" fillId="0" borderId="0" applyFont="0" applyFill="0" applyBorder="0" applyAlignment="0" applyProtection="0"/>
  </cellStyleXfs>
  <cellXfs count="416">
    <xf numFmtId="0" fontId="0" fillId="0" borderId="0" xfId="0">
      <alignment vertical="center"/>
    </xf>
    <xf numFmtId="0" fontId="6" fillId="0" borderId="0" xfId="0" applyFont="1">
      <alignment vertical="center"/>
    </xf>
    <xf numFmtId="0" fontId="9" fillId="0" borderId="0" xfId="0" applyFont="1">
      <alignment vertical="center"/>
    </xf>
    <xf numFmtId="0" fontId="6" fillId="3" borderId="0" xfId="0" applyFont="1" applyFill="1">
      <alignment vertical="center"/>
    </xf>
    <xf numFmtId="0" fontId="8" fillId="2" borderId="1" xfId="0" applyFont="1" applyFill="1" applyBorder="1">
      <alignment vertical="center"/>
    </xf>
    <xf numFmtId="0" fontId="6" fillId="0" borderId="0" xfId="0" applyFont="1" applyProtection="1">
      <alignment vertical="center"/>
      <protection locked="0"/>
    </xf>
    <xf numFmtId="0" fontId="6" fillId="3" borderId="0" xfId="0" applyFont="1" applyFill="1" applyProtection="1">
      <alignment vertical="center"/>
      <protection locked="0"/>
    </xf>
    <xf numFmtId="0" fontId="7" fillId="8" borderId="1" xfId="0" applyFont="1" applyFill="1" applyBorder="1" applyAlignment="1">
      <alignment vertical="center" wrapText="1"/>
    </xf>
    <xf numFmtId="0" fontId="10" fillId="8" borderId="1" xfId="0" applyFont="1" applyFill="1" applyBorder="1" applyAlignment="1">
      <alignment vertical="center" wrapText="1"/>
    </xf>
    <xf numFmtId="0" fontId="7" fillId="8"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7" fillId="8" borderId="1" xfId="0" applyFont="1" applyFill="1" applyBorder="1" applyAlignment="1">
      <alignment horizontal="center" vertical="center"/>
    </xf>
    <xf numFmtId="0" fontId="0" fillId="0" borderId="0" xfId="0" applyAlignment="1">
      <alignment vertical="center" wrapText="1"/>
    </xf>
    <xf numFmtId="9" fontId="7" fillId="8" borderId="1" xfId="1" applyFont="1" applyFill="1" applyBorder="1" applyAlignment="1">
      <alignment vertical="center" wrapText="1"/>
    </xf>
    <xf numFmtId="0" fontId="11" fillId="8" borderId="1" xfId="2" applyFill="1" applyBorder="1">
      <alignment vertical="center"/>
    </xf>
    <xf numFmtId="0" fontId="16" fillId="0" borderId="0" xfId="0" applyFont="1" applyAlignment="1">
      <alignment vertical="center" wrapText="1"/>
    </xf>
    <xf numFmtId="0" fontId="6" fillId="0" borderId="0" xfId="0" applyFont="1" applyAlignment="1">
      <alignment horizontal="left" vertical="center"/>
    </xf>
    <xf numFmtId="0" fontId="17" fillId="0" borderId="0" xfId="0" applyFont="1" applyAlignment="1">
      <alignment vertical="center" wrapText="1"/>
    </xf>
    <xf numFmtId="0" fontId="17" fillId="0" borderId="0" xfId="0" applyFont="1">
      <alignment vertical="center"/>
    </xf>
    <xf numFmtId="0" fontId="18" fillId="0" borderId="0" xfId="0" applyFont="1" applyAlignment="1">
      <alignment vertical="center" wrapText="1"/>
    </xf>
    <xf numFmtId="0" fontId="18" fillId="0" borderId="0" xfId="0" applyFont="1">
      <alignment vertical="center"/>
    </xf>
    <xf numFmtId="0" fontId="17" fillId="3" borderId="0" xfId="0" applyFont="1" applyFill="1" applyAlignment="1">
      <alignment vertical="center" wrapText="1"/>
    </xf>
    <xf numFmtId="0" fontId="17" fillId="3" borderId="0" xfId="0" applyFont="1" applyFill="1">
      <alignment vertical="center"/>
    </xf>
    <xf numFmtId="0" fontId="17" fillId="0" borderId="0" xfId="0" applyFont="1" applyAlignment="1" applyProtection="1">
      <alignment vertical="center" wrapText="1"/>
      <protection locked="0"/>
    </xf>
    <xf numFmtId="0" fontId="17" fillId="0" borderId="0" xfId="0" applyFont="1" applyProtection="1">
      <alignment vertical="center"/>
      <protection locked="0"/>
    </xf>
    <xf numFmtId="0" fontId="19" fillId="0" borderId="0" xfId="0" applyFont="1" applyAlignment="1">
      <alignment vertical="center" wrapText="1"/>
    </xf>
    <xf numFmtId="0" fontId="19" fillId="0" borderId="0" xfId="0" applyFont="1">
      <alignment vertical="center"/>
    </xf>
    <xf numFmtId="0" fontId="21" fillId="0" borderId="0" xfId="0" applyFont="1">
      <alignment vertical="center"/>
    </xf>
    <xf numFmtId="0" fontId="21" fillId="0" borderId="0" xfId="0" applyFont="1" applyProtection="1">
      <alignment vertical="center"/>
      <protection locked="0"/>
    </xf>
    <xf numFmtId="0" fontId="19" fillId="3" borderId="0" xfId="0" applyFont="1" applyFill="1" applyAlignment="1">
      <alignment vertical="center" wrapText="1"/>
    </xf>
    <xf numFmtId="0" fontId="19" fillId="3" borderId="0" xfId="0" applyFont="1" applyFill="1">
      <alignment vertical="center"/>
    </xf>
    <xf numFmtId="0" fontId="21" fillId="3" borderId="0" xfId="0" applyFont="1" applyFill="1">
      <alignmen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vertical="center" wrapText="1"/>
    </xf>
    <xf numFmtId="0" fontId="23" fillId="16"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9" fontId="24" fillId="16" borderId="1" xfId="1" applyFont="1" applyFill="1" applyBorder="1" applyAlignment="1">
      <alignment horizontal="center" vertical="center" wrapText="1"/>
    </xf>
    <xf numFmtId="10" fontId="24" fillId="16" borderId="1" xfId="0" applyNumberFormat="1" applyFont="1" applyFill="1" applyBorder="1" applyAlignment="1">
      <alignment horizontal="center" vertical="center" wrapText="1"/>
    </xf>
    <xf numFmtId="0" fontId="25" fillId="16" borderId="1" xfId="0" applyFont="1" applyFill="1" applyBorder="1" applyAlignment="1">
      <alignment vertical="center" wrapText="1"/>
    </xf>
    <xf numFmtId="0" fontId="28" fillId="16" borderId="1" xfId="2" applyFont="1" applyFill="1" applyBorder="1" applyAlignment="1">
      <alignment vertical="center" wrapText="1"/>
    </xf>
    <xf numFmtId="0" fontId="28" fillId="0" borderId="0" xfId="2" applyFont="1" applyFill="1" applyBorder="1" applyAlignment="1">
      <alignment vertical="center" wrapText="1"/>
    </xf>
    <xf numFmtId="0" fontId="3" fillId="0" borderId="0" xfId="0" applyFont="1" applyAlignment="1">
      <alignment vertical="center" wrapText="1"/>
    </xf>
    <xf numFmtId="0" fontId="3" fillId="0" borderId="0" xfId="0" applyFont="1">
      <alignment vertical="center"/>
    </xf>
    <xf numFmtId="0" fontId="29" fillId="0" borderId="0" xfId="0" applyFont="1">
      <alignment vertical="center"/>
    </xf>
    <xf numFmtId="0" fontId="30" fillId="0" borderId="0" xfId="0" applyFont="1" applyAlignment="1">
      <alignment vertical="center" wrapText="1"/>
    </xf>
    <xf numFmtId="0" fontId="31" fillId="0" borderId="0" xfId="0" applyFont="1" applyAlignment="1">
      <alignment vertical="center" wrapText="1"/>
    </xf>
    <xf numFmtId="0" fontId="32" fillId="8" borderId="1" xfId="0" applyFont="1" applyFill="1" applyBorder="1" applyAlignment="1">
      <alignment vertical="center" wrapText="1"/>
    </xf>
    <xf numFmtId="0" fontId="31" fillId="3" borderId="4" xfId="0" applyFont="1" applyFill="1" applyBorder="1" applyAlignment="1">
      <alignment horizontal="center" vertical="center" wrapText="1"/>
    </xf>
    <xf numFmtId="0" fontId="32" fillId="0" borderId="0" xfId="0" applyFont="1" applyAlignment="1">
      <alignment vertical="center" wrapText="1"/>
    </xf>
    <xf numFmtId="0" fontId="32" fillId="4" borderId="1" xfId="0" applyFont="1" applyFill="1" applyBorder="1" applyAlignment="1">
      <alignment horizontal="justify" vertical="top" wrapText="1"/>
    </xf>
    <xf numFmtId="0" fontId="31" fillId="8" borderId="1" xfId="0" applyFont="1" applyFill="1" applyBorder="1" applyAlignment="1">
      <alignment horizontal="left" vertical="top" wrapText="1"/>
    </xf>
    <xf numFmtId="0" fontId="31" fillId="3" borderId="0" xfId="0" applyFont="1" applyFill="1" applyAlignment="1">
      <alignment vertical="center" wrapText="1"/>
    </xf>
    <xf numFmtId="0" fontId="34" fillId="0" borderId="0" xfId="0" applyFont="1" applyAlignment="1">
      <alignment vertical="center" wrapText="1"/>
    </xf>
    <xf numFmtId="0" fontId="22" fillId="0" borderId="0" xfId="0" applyFont="1">
      <alignment vertical="center"/>
    </xf>
    <xf numFmtId="0" fontId="36" fillId="6" borderId="1" xfId="0" applyFont="1" applyFill="1" applyBorder="1" applyAlignment="1">
      <alignment horizontal="center" vertical="center" wrapText="1"/>
    </xf>
    <xf numFmtId="0" fontId="36" fillId="6" borderId="1" xfId="0" applyFont="1" applyFill="1" applyBorder="1" applyAlignment="1">
      <alignment vertical="center" wrapText="1"/>
    </xf>
    <xf numFmtId="0" fontId="36" fillId="16" borderId="1" xfId="0" applyFont="1" applyFill="1" applyBorder="1" applyAlignment="1">
      <alignment horizontal="center" vertical="center" wrapText="1"/>
    </xf>
    <xf numFmtId="0" fontId="36" fillId="16" borderId="1" xfId="0" applyFont="1" applyFill="1" applyBorder="1" applyAlignment="1">
      <alignment vertical="center" wrapText="1"/>
    </xf>
    <xf numFmtId="0" fontId="38" fillId="0" borderId="0" xfId="0" applyFont="1" applyAlignment="1">
      <alignment vertical="center" wrapText="1"/>
    </xf>
    <xf numFmtId="0" fontId="39" fillId="0" borderId="0" xfId="0" applyFont="1">
      <alignment vertical="center"/>
    </xf>
    <xf numFmtId="0" fontId="32" fillId="10" borderId="1" xfId="0" applyFont="1" applyFill="1" applyBorder="1" applyAlignment="1">
      <alignment horizontal="center" vertical="center" wrapText="1"/>
    </xf>
    <xf numFmtId="0" fontId="34" fillId="8" borderId="1" xfId="0" applyFont="1" applyFill="1" applyBorder="1" applyAlignment="1">
      <alignment horizontal="left" vertical="center" wrapText="1"/>
    </xf>
    <xf numFmtId="0" fontId="31" fillId="8" borderId="1" xfId="0" applyFont="1" applyFill="1" applyBorder="1" applyAlignment="1">
      <alignment horizontal="left" vertical="center" wrapText="1"/>
    </xf>
    <xf numFmtId="0" fontId="31" fillId="3" borderId="0" xfId="0" applyFont="1" applyFill="1" applyAlignment="1">
      <alignment horizontal="center" vertical="center" wrapText="1"/>
    </xf>
    <xf numFmtId="0" fontId="32" fillId="3" borderId="0" xfId="0" applyFont="1" applyFill="1" applyAlignment="1">
      <alignment horizontal="center" vertical="center" wrapText="1"/>
    </xf>
    <xf numFmtId="0" fontId="32" fillId="10" borderId="1" xfId="0" applyFont="1" applyFill="1" applyBorder="1" applyAlignment="1">
      <alignment vertical="center" wrapText="1"/>
    </xf>
    <xf numFmtId="0" fontId="34" fillId="3" borderId="0" xfId="0" applyFont="1" applyFill="1" applyAlignment="1">
      <alignment horizontal="center" vertical="center" wrapText="1"/>
    </xf>
    <xf numFmtId="0" fontId="40" fillId="3" borderId="0" xfId="0" applyFont="1" applyFill="1" applyAlignment="1">
      <alignment horizontal="center" vertical="center" wrapText="1"/>
    </xf>
    <xf numFmtId="0" fontId="34" fillId="3" borderId="0" xfId="0" applyFont="1" applyFill="1" applyAlignment="1">
      <alignment vertical="center" wrapText="1"/>
    </xf>
    <xf numFmtId="0" fontId="36" fillId="2" borderId="1" xfId="0" applyFont="1" applyFill="1" applyBorder="1" applyAlignment="1">
      <alignment vertical="center" wrapText="1"/>
    </xf>
    <xf numFmtId="0" fontId="36" fillId="2" borderId="1" xfId="0" applyFont="1" applyFill="1" applyBorder="1" applyAlignment="1">
      <alignment horizontal="center" vertical="center" wrapText="1"/>
    </xf>
    <xf numFmtId="0" fontId="22" fillId="0" borderId="0" xfId="0" applyFont="1" applyAlignment="1">
      <alignment vertical="center" wrapText="1"/>
    </xf>
    <xf numFmtId="0" fontId="28" fillId="16" borderId="1" xfId="2" applyFont="1" applyFill="1" applyBorder="1" applyAlignment="1">
      <alignment horizontal="left" vertical="center" wrapText="1"/>
    </xf>
    <xf numFmtId="0" fontId="41" fillId="2" borderId="1" xfId="0" applyFont="1" applyFill="1" applyBorder="1" applyAlignment="1">
      <alignment vertical="center" wrapText="1"/>
    </xf>
    <xf numFmtId="0" fontId="41" fillId="2" borderId="1" xfId="0" applyFont="1" applyFill="1" applyBorder="1" applyAlignment="1">
      <alignment horizontal="center" vertical="center" wrapText="1"/>
    </xf>
    <xf numFmtId="0" fontId="22" fillId="0" borderId="1" xfId="0" applyFont="1" applyBorder="1" applyAlignment="1">
      <alignment horizontal="center" vertical="center" wrapText="1"/>
    </xf>
    <xf numFmtId="3" fontId="22" fillId="2" borderId="1" xfId="0" applyNumberFormat="1" applyFont="1" applyFill="1" applyBorder="1" applyAlignment="1">
      <alignment horizontal="center" vertical="center" wrapText="1"/>
    </xf>
    <xf numFmtId="9" fontId="41" fillId="0" borderId="1" xfId="1" applyFont="1" applyFill="1" applyBorder="1" applyAlignment="1">
      <alignment horizontal="center" vertical="center" wrapText="1"/>
    </xf>
    <xf numFmtId="3" fontId="22" fillId="0" borderId="1" xfId="0" applyNumberFormat="1" applyFont="1" applyBorder="1" applyAlignment="1">
      <alignment horizontal="center" vertical="center" wrapText="1"/>
    </xf>
    <xf numFmtId="0" fontId="28" fillId="0" borderId="1" xfId="2" applyFont="1" applyBorder="1" applyAlignment="1">
      <alignment horizontal="center" vertical="center" wrapText="1"/>
    </xf>
    <xf numFmtId="0" fontId="22" fillId="0" borderId="9" xfId="0" applyFont="1" applyBorder="1" applyAlignment="1">
      <alignment horizontal="center" vertical="center" wrapText="1"/>
    </xf>
    <xf numFmtId="0" fontId="28" fillId="0" borderId="0" xfId="2" applyFont="1" applyAlignment="1">
      <alignment horizontal="center" vertical="center" wrapText="1"/>
    </xf>
    <xf numFmtId="0" fontId="22" fillId="2" borderId="1" xfId="0" applyFont="1" applyFill="1" applyBorder="1" applyAlignment="1">
      <alignment horizontal="center" vertical="center" wrapText="1"/>
    </xf>
    <xf numFmtId="0" fontId="28" fillId="0" borderId="1" xfId="2" applyFont="1" applyBorder="1">
      <alignment vertical="center"/>
    </xf>
    <xf numFmtId="0" fontId="22" fillId="0" borderId="1" xfId="0" applyFont="1" applyBorder="1" applyAlignment="1">
      <alignment horizontal="center" wrapText="1"/>
    </xf>
    <xf numFmtId="0" fontId="40" fillId="0" borderId="0" xfId="0" applyFont="1" applyAlignment="1">
      <alignment vertical="center" wrapText="1"/>
    </xf>
    <xf numFmtId="9" fontId="34" fillId="8" borderId="1" xfId="0" applyNumberFormat="1" applyFont="1" applyFill="1" applyBorder="1" applyAlignment="1">
      <alignment horizontal="left" vertical="center" wrapText="1"/>
    </xf>
    <xf numFmtId="3" fontId="34" fillId="8" borderId="1" xfId="0" applyNumberFormat="1" applyFont="1" applyFill="1" applyBorder="1" applyAlignment="1">
      <alignment horizontal="left" vertical="center" wrapText="1"/>
    </xf>
    <xf numFmtId="0" fontId="34" fillId="8" borderId="10" xfId="0" applyFont="1" applyFill="1" applyBorder="1" applyAlignment="1">
      <alignment horizontal="left" vertical="center" wrapText="1"/>
    </xf>
    <xf numFmtId="0" fontId="34" fillId="8" borderId="1" xfId="0" applyFont="1" applyFill="1" applyBorder="1" applyAlignment="1">
      <alignment vertical="center" wrapText="1"/>
    </xf>
    <xf numFmtId="0" fontId="34" fillId="3" borderId="0" xfId="0" applyFont="1" applyFill="1" applyAlignment="1">
      <alignment horizontal="left" vertical="center" wrapText="1"/>
    </xf>
    <xf numFmtId="0" fontId="34" fillId="8" borderId="1" xfId="0" applyFont="1" applyFill="1" applyBorder="1" applyAlignment="1">
      <alignment horizontal="center" vertical="center" wrapText="1"/>
    </xf>
    <xf numFmtId="0" fontId="42" fillId="16" borderId="1" xfId="0" applyFont="1" applyFill="1" applyBorder="1" applyAlignment="1">
      <alignment horizontal="center" vertical="center" wrapText="1"/>
    </xf>
    <xf numFmtId="14" fontId="25" fillId="16" borderId="1" xfId="0" applyNumberFormat="1" applyFont="1" applyFill="1" applyBorder="1" applyAlignment="1">
      <alignment horizontal="right" vertical="center" wrapText="1"/>
    </xf>
    <xf numFmtId="3" fontId="25" fillId="16" borderId="1" xfId="0" applyNumberFormat="1" applyFont="1" applyFill="1" applyBorder="1" applyAlignment="1">
      <alignment horizontal="center" vertical="center" wrapText="1"/>
    </xf>
    <xf numFmtId="0" fontId="25" fillId="16" borderId="1" xfId="0" applyFont="1" applyFill="1" applyBorder="1" applyAlignment="1">
      <alignment horizontal="center" vertical="center" wrapText="1"/>
    </xf>
    <xf numFmtId="0" fontId="42" fillId="16" borderId="1" xfId="0" applyFont="1" applyFill="1" applyBorder="1" applyAlignment="1">
      <alignment vertical="center" wrapText="1"/>
    </xf>
    <xf numFmtId="0" fontId="10" fillId="0" borderId="0" xfId="0" applyFont="1">
      <alignment vertical="center"/>
    </xf>
    <xf numFmtId="0" fontId="36" fillId="2" borderId="1" xfId="0" applyFont="1" applyFill="1" applyBorder="1" applyAlignment="1">
      <alignment horizontal="left" vertical="center" wrapText="1"/>
    </xf>
    <xf numFmtId="3" fontId="36" fillId="2" borderId="1" xfId="0" applyNumberFormat="1" applyFont="1" applyFill="1" applyBorder="1" applyAlignment="1">
      <alignment horizontal="left" vertical="center" wrapText="1"/>
    </xf>
    <xf numFmtId="3" fontId="36" fillId="2" borderId="1" xfId="0" applyNumberFormat="1" applyFont="1" applyFill="1" applyBorder="1" applyAlignment="1">
      <alignment horizontal="center" vertical="center" wrapText="1"/>
    </xf>
    <xf numFmtId="0" fontId="28" fillId="2" borderId="1" xfId="2" applyFont="1" applyFill="1" applyBorder="1" applyAlignment="1">
      <alignment horizontal="left" vertical="center" wrapText="1"/>
    </xf>
    <xf numFmtId="0" fontId="10" fillId="2" borderId="1" xfId="0" applyFont="1" applyFill="1" applyBorder="1" applyAlignment="1">
      <alignment horizontal="left" vertical="center" wrapText="1"/>
    </xf>
    <xf numFmtId="3" fontId="10" fillId="2" borderId="1" xfId="0" applyNumberFormat="1" applyFont="1" applyFill="1" applyBorder="1" applyAlignment="1">
      <alignment horizontal="left" vertical="center" wrapText="1"/>
    </xf>
    <xf numFmtId="3" fontId="10" fillId="2" borderId="1" xfId="0" applyNumberFormat="1" applyFont="1" applyFill="1" applyBorder="1" applyAlignment="1">
      <alignment horizontal="center" vertical="center" wrapText="1"/>
    </xf>
    <xf numFmtId="0" fontId="28" fillId="16" borderId="1" xfId="2" applyFont="1" applyFill="1" applyBorder="1" applyAlignment="1">
      <alignment horizontal="center" vertical="top" wrapText="1"/>
    </xf>
    <xf numFmtId="0" fontId="25" fillId="16" borderId="10" xfId="0" applyFont="1" applyFill="1" applyBorder="1" applyAlignment="1">
      <alignment horizontal="center" vertical="center" wrapText="1"/>
    </xf>
    <xf numFmtId="0" fontId="28" fillId="16" borderId="10" xfId="2" applyFont="1" applyFill="1" applyBorder="1" applyAlignment="1">
      <alignment horizontal="center" vertical="top" wrapText="1"/>
    </xf>
    <xf numFmtId="0" fontId="25" fillId="16" borderId="2" xfId="0" applyFont="1" applyFill="1" applyBorder="1" applyAlignment="1">
      <alignment horizontal="center" vertical="center" wrapText="1"/>
    </xf>
    <xf numFmtId="0" fontId="25" fillId="16" borderId="5" xfId="0" applyFont="1" applyFill="1" applyBorder="1" applyAlignment="1">
      <alignment horizontal="center" vertical="center" wrapText="1"/>
    </xf>
    <xf numFmtId="0" fontId="28" fillId="16" borderId="5" xfId="2" applyFont="1" applyFill="1" applyBorder="1" applyAlignment="1">
      <alignment horizontal="center" vertical="center" wrapText="1"/>
    </xf>
    <xf numFmtId="0" fontId="22" fillId="16" borderId="5" xfId="0" applyFont="1" applyFill="1" applyBorder="1" applyAlignment="1">
      <alignment vertical="center" wrapText="1"/>
    </xf>
    <xf numFmtId="0" fontId="25" fillId="16" borderId="3" xfId="0" applyFont="1" applyFill="1" applyBorder="1" applyAlignment="1">
      <alignment horizontal="center" vertical="center" wrapText="1"/>
    </xf>
    <xf numFmtId="0" fontId="25" fillId="0" borderId="0" xfId="0" applyFont="1" applyAlignment="1">
      <alignment horizontal="center" vertical="center" wrapText="1"/>
    </xf>
    <xf numFmtId="0" fontId="44"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2" fillId="0" borderId="1" xfId="0" applyFont="1" applyBorder="1" applyAlignment="1">
      <alignment horizontal="center" vertical="center"/>
    </xf>
    <xf numFmtId="0" fontId="45" fillId="0" borderId="1" xfId="0" applyFont="1" applyBorder="1" applyAlignment="1">
      <alignment horizontal="center" vertical="center" wrapText="1"/>
    </xf>
    <xf numFmtId="0" fontId="34" fillId="8" borderId="7" xfId="0" applyFont="1" applyFill="1" applyBorder="1" applyAlignment="1">
      <alignment horizontal="left" vertical="center" wrapText="1"/>
    </xf>
    <xf numFmtId="0" fontId="34" fillId="8" borderId="9" xfId="0" applyFont="1" applyFill="1" applyBorder="1" applyAlignment="1">
      <alignment horizontal="left" vertical="center" wrapText="1"/>
    </xf>
    <xf numFmtId="0" fontId="34" fillId="8" borderId="13"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9" xfId="0" applyFont="1" applyFill="1" applyBorder="1" applyAlignment="1">
      <alignment vertical="center" wrapText="1"/>
    </xf>
    <xf numFmtId="0" fontId="34" fillId="8" borderId="3" xfId="0" applyFont="1" applyFill="1" applyBorder="1" applyAlignment="1">
      <alignment vertical="center" wrapText="1"/>
    </xf>
    <xf numFmtId="0" fontId="32" fillId="11" borderId="1" xfId="0" applyFont="1" applyFill="1" applyBorder="1" applyAlignment="1" applyProtection="1">
      <alignment horizontal="center" vertical="center" wrapText="1"/>
      <protection locked="0"/>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2" fillId="11" borderId="1" xfId="0" applyFont="1" applyFill="1" applyBorder="1" applyAlignment="1">
      <alignment horizontal="center" vertical="center" wrapText="1"/>
    </xf>
    <xf numFmtId="0" fontId="31" fillId="0" borderId="0" xfId="0" applyFont="1" applyAlignment="1" applyProtection="1">
      <alignment vertical="center" wrapText="1"/>
      <protection locked="0"/>
    </xf>
    <xf numFmtId="0" fontId="10" fillId="16" borderId="1" xfId="0" applyFont="1" applyFill="1" applyBorder="1" applyAlignment="1" applyProtection="1">
      <alignment horizontal="center" vertical="center" wrapText="1"/>
      <protection locked="0"/>
    </xf>
    <xf numFmtId="0" fontId="22" fillId="0" borderId="0" xfId="0" applyFont="1" applyAlignment="1">
      <alignment horizontal="center" vertical="center"/>
    </xf>
    <xf numFmtId="14" fontId="34" fillId="8" borderId="0" xfId="0" applyNumberFormat="1" applyFont="1" applyFill="1" applyAlignment="1">
      <alignment vertical="center" wrapText="1"/>
    </xf>
    <xf numFmtId="0" fontId="10" fillId="8" borderId="1" xfId="0" applyFont="1" applyFill="1" applyBorder="1" applyAlignment="1">
      <alignment horizontal="center" vertical="center" wrapText="1"/>
    </xf>
    <xf numFmtId="14" fontId="10" fillId="8" borderId="1" xfId="0" applyNumberFormat="1" applyFont="1" applyFill="1" applyBorder="1" applyAlignment="1">
      <alignment horizontal="left" vertical="center" wrapText="1"/>
    </xf>
    <xf numFmtId="0" fontId="32" fillId="8" borderId="1" xfId="0" applyFont="1" applyFill="1" applyBorder="1" applyAlignment="1">
      <alignment horizontal="left" vertical="center" wrapText="1"/>
    </xf>
    <xf numFmtId="0" fontId="10" fillId="0" borderId="0" xfId="0" applyFont="1" applyAlignment="1">
      <alignment vertical="center" wrapText="1"/>
    </xf>
    <xf numFmtId="0" fontId="48" fillId="0" borderId="0" xfId="0" applyFont="1" applyAlignment="1">
      <alignment vertical="center" wrapText="1"/>
    </xf>
    <xf numFmtId="0" fontId="48" fillId="0" borderId="0" xfId="0" applyFont="1">
      <alignment vertical="center"/>
    </xf>
    <xf numFmtId="0" fontId="2" fillId="0" borderId="14" xfId="0" applyFont="1" applyBorder="1" applyAlignment="1">
      <alignment vertical="center" wrapText="1"/>
    </xf>
    <xf numFmtId="0" fontId="2" fillId="0" borderId="14" xfId="0" applyFont="1" applyBorder="1" applyAlignment="1">
      <alignment horizontal="center" vertical="center" wrapText="1"/>
    </xf>
    <xf numFmtId="0" fontId="2" fillId="0" borderId="14" xfId="0" quotePrefix="1" applyFont="1" applyBorder="1" applyAlignment="1">
      <alignment horizontal="center" vertical="center" wrapText="1"/>
    </xf>
    <xf numFmtId="0" fontId="2" fillId="0" borderId="14" xfId="0" applyFont="1" applyBorder="1">
      <alignment vertical="center"/>
    </xf>
    <xf numFmtId="0" fontId="51" fillId="0" borderId="0" xfId="0" applyFont="1">
      <alignment vertical="center"/>
    </xf>
    <xf numFmtId="0" fontId="51" fillId="0" borderId="0" xfId="0" applyFont="1" applyAlignment="1">
      <alignment vertical="center" wrapText="1"/>
    </xf>
    <xf numFmtId="9" fontId="2" fillId="0" borderId="14" xfId="0" applyNumberFormat="1" applyFont="1" applyBorder="1" applyAlignment="1">
      <alignment horizontal="center" vertical="center" wrapText="1"/>
    </xf>
    <xf numFmtId="0" fontId="53" fillId="0" borderId="14" xfId="0" applyFont="1" applyBorder="1" applyAlignment="1">
      <alignment vertical="center" wrapText="1"/>
    </xf>
    <xf numFmtId="0" fontId="2" fillId="3" borderId="14"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0" fillId="0" borderId="14" xfId="0" applyBorder="1">
      <alignment vertical="center"/>
    </xf>
    <xf numFmtId="0" fontId="51" fillId="0" borderId="0" xfId="0" applyFont="1" applyAlignment="1">
      <alignment horizontal="left" vertical="center" indent="1"/>
    </xf>
    <xf numFmtId="9" fontId="2" fillId="0" borderId="14" xfId="0" quotePrefix="1" applyNumberFormat="1" applyFont="1" applyBorder="1" applyAlignment="1">
      <alignment horizontal="center" vertical="center" wrapText="1"/>
    </xf>
    <xf numFmtId="0" fontId="52" fillId="3" borderId="14" xfId="0" applyFont="1" applyFill="1" applyBorder="1" applyAlignment="1">
      <alignment vertical="center" wrapText="1"/>
    </xf>
    <xf numFmtId="0" fontId="51" fillId="0" borderId="14" xfId="0" applyFont="1" applyBorder="1" applyAlignment="1">
      <alignment vertical="center" wrapText="1"/>
    </xf>
    <xf numFmtId="0" fontId="54" fillId="0" borderId="14" xfId="0" applyFont="1" applyBorder="1" applyAlignment="1">
      <alignment horizontal="left" vertical="center" wrapText="1"/>
    </xf>
    <xf numFmtId="0" fontId="54" fillId="0" borderId="14" xfId="0" applyFont="1" applyBorder="1" applyAlignment="1">
      <alignment horizontal="center" vertical="center" wrapText="1"/>
    </xf>
    <xf numFmtId="9" fontId="54" fillId="0" borderId="14" xfId="0" quotePrefix="1" applyNumberFormat="1" applyFont="1" applyBorder="1" applyAlignment="1">
      <alignment horizontal="center" vertical="center" wrapText="1"/>
    </xf>
    <xf numFmtId="0" fontId="55" fillId="2" borderId="1" xfId="0" applyFont="1" applyFill="1" applyBorder="1" applyAlignment="1">
      <alignment vertical="center" wrapText="1"/>
    </xf>
    <xf numFmtId="10" fontId="7" fillId="2" borderId="1" xfId="5" applyNumberFormat="1" applyFont="1" applyFill="1" applyBorder="1" applyAlignment="1">
      <alignment vertical="center"/>
    </xf>
    <xf numFmtId="9" fontId="7" fillId="8" borderId="1" xfId="5" applyFont="1" applyFill="1" applyBorder="1" applyAlignment="1">
      <alignment horizontal="center" vertical="center"/>
    </xf>
    <xf numFmtId="0" fontId="7" fillId="8" borderId="1" xfId="0" applyFont="1" applyFill="1" applyBorder="1" applyAlignment="1">
      <alignment horizontal="left" vertical="center" wrapText="1"/>
    </xf>
    <xf numFmtId="0" fontId="11" fillId="0" borderId="14" xfId="2" applyFill="1" applyBorder="1" applyAlignment="1">
      <alignment horizontal="center" vertical="center" wrapText="1"/>
    </xf>
    <xf numFmtId="0" fontId="52" fillId="0" borderId="14" xfId="2" applyFont="1" applyFill="1" applyBorder="1" applyAlignment="1">
      <alignment horizontal="left" vertical="center" wrapText="1"/>
    </xf>
    <xf numFmtId="0" fontId="56" fillId="0" borderId="14" xfId="0" applyFont="1" applyBorder="1" applyAlignment="1">
      <alignment vertical="center" wrapText="1"/>
    </xf>
    <xf numFmtId="0" fontId="57" fillId="0" borderId="14" xfId="2" applyFont="1" applyFill="1" applyBorder="1" applyAlignment="1">
      <alignment horizontal="left" vertical="center" wrapText="1"/>
    </xf>
    <xf numFmtId="0" fontId="11" fillId="0" borderId="14" xfId="2" applyFill="1" applyBorder="1" applyAlignment="1">
      <alignment vertical="center" wrapText="1"/>
    </xf>
    <xf numFmtId="0" fontId="11" fillId="2" borderId="1" xfId="2" applyFill="1" applyBorder="1" applyAlignment="1">
      <alignment horizontal="center" vertical="center" wrapText="1"/>
    </xf>
    <xf numFmtId="0" fontId="2" fillId="0" borderId="0" xfId="0" applyFont="1">
      <alignment vertical="center"/>
    </xf>
    <xf numFmtId="0" fontId="31" fillId="8" borderId="2" xfId="0" applyFont="1" applyFill="1" applyBorder="1" applyAlignment="1">
      <alignment horizontal="left" vertical="center" wrapText="1"/>
    </xf>
    <xf numFmtId="0" fontId="31" fillId="8" borderId="3" xfId="0" applyFont="1" applyFill="1" applyBorder="1" applyAlignment="1">
      <alignment horizontal="left" vertical="center" wrapText="1"/>
    </xf>
    <xf numFmtId="0" fontId="33" fillId="8" borderId="1" xfId="2" applyFont="1" applyFill="1" applyBorder="1" applyAlignment="1">
      <alignment horizontal="left" vertical="center" wrapText="1"/>
    </xf>
    <xf numFmtId="0" fontId="62" fillId="8" borderId="1" xfId="0" applyFont="1" applyFill="1" applyBorder="1" applyAlignment="1">
      <alignment vertical="center" wrapText="1"/>
    </xf>
    <xf numFmtId="10" fontId="7" fillId="8" borderId="1" xfId="1" applyNumberFormat="1" applyFont="1" applyFill="1" applyBorder="1" applyAlignment="1">
      <alignment horizontal="center" vertical="center" wrapText="1"/>
    </xf>
    <xf numFmtId="10" fontId="7" fillId="8" borderId="1" xfId="1" applyNumberFormat="1" applyFont="1" applyFill="1" applyBorder="1" applyAlignment="1">
      <alignment horizontal="left" vertical="center" wrapText="1"/>
    </xf>
    <xf numFmtId="0" fontId="11" fillId="8" borderId="1" xfId="2" applyFill="1" applyBorder="1" applyAlignment="1">
      <alignment vertical="center" wrapText="1"/>
    </xf>
    <xf numFmtId="0" fontId="67" fillId="14" borderId="14" xfId="0" applyFont="1" applyFill="1" applyBorder="1" applyAlignment="1">
      <alignment vertical="center" wrapText="1"/>
    </xf>
    <xf numFmtId="0" fontId="68" fillId="14" borderId="14" xfId="0" applyFont="1" applyFill="1" applyBorder="1" applyAlignment="1">
      <alignment vertical="center" wrapText="1"/>
    </xf>
    <xf numFmtId="0" fontId="68" fillId="14" borderId="14" xfId="0" applyFont="1" applyFill="1" applyBorder="1" applyAlignment="1">
      <alignment horizontal="center" vertical="center"/>
    </xf>
    <xf numFmtId="0" fontId="68" fillId="14" borderId="14" xfId="0" applyFont="1" applyFill="1" applyBorder="1" applyAlignment="1">
      <alignment horizontal="center" vertical="center" wrapText="1"/>
    </xf>
    <xf numFmtId="1" fontId="68" fillId="14" borderId="14" xfId="0" applyNumberFormat="1" applyFont="1" applyFill="1" applyBorder="1" applyAlignment="1">
      <alignment horizontal="center" vertical="center"/>
    </xf>
    <xf numFmtId="0" fontId="68" fillId="8" borderId="14" xfId="0" applyFont="1" applyFill="1" applyBorder="1" applyAlignment="1">
      <alignment horizontal="center" vertical="center"/>
    </xf>
    <xf numFmtId="3" fontId="68" fillId="14" borderId="14" xfId="0" applyNumberFormat="1" applyFont="1" applyFill="1" applyBorder="1" applyAlignment="1">
      <alignment horizontal="center" vertical="center"/>
    </xf>
    <xf numFmtId="0" fontId="69" fillId="14" borderId="14" xfId="0" applyFont="1" applyFill="1" applyBorder="1" applyAlignment="1">
      <alignment vertical="center" wrapText="1"/>
    </xf>
    <xf numFmtId="0" fontId="67" fillId="14" borderId="14" xfId="0" applyFont="1" applyFill="1" applyBorder="1" applyAlignment="1">
      <alignment horizontal="left" vertical="center" wrapText="1"/>
    </xf>
    <xf numFmtId="0" fontId="11" fillId="14" borderId="14" xfId="2" applyFill="1" applyBorder="1" applyAlignment="1">
      <alignment horizontal="center" vertical="center" wrapText="1"/>
    </xf>
    <xf numFmtId="0" fontId="70" fillId="8" borderId="1" xfId="0" applyFont="1" applyFill="1" applyBorder="1" applyAlignment="1">
      <alignment vertical="center" wrapText="1"/>
    </xf>
    <xf numFmtId="0" fontId="69" fillId="8" borderId="1" xfId="0" applyFont="1" applyFill="1" applyBorder="1" applyAlignment="1">
      <alignment vertical="center" wrapText="1"/>
    </xf>
    <xf numFmtId="0" fontId="69" fillId="8" borderId="1" xfId="0" applyFont="1" applyFill="1" applyBorder="1" applyAlignment="1">
      <alignment horizontal="center" vertical="center" wrapText="1"/>
    </xf>
    <xf numFmtId="0" fontId="55" fillId="8" borderId="1" xfId="0" applyFont="1" applyFill="1" applyBorder="1" applyAlignment="1">
      <alignment vertical="center" wrapText="1"/>
    </xf>
    <xf numFmtId="0" fontId="55" fillId="8" borderId="1" xfId="0" applyFont="1" applyFill="1" applyBorder="1">
      <alignment vertical="center"/>
    </xf>
    <xf numFmtId="0" fontId="17" fillId="8" borderId="1" xfId="0" applyFont="1" applyFill="1" applyBorder="1" applyAlignment="1">
      <alignment horizontal="left" vertical="center" wrapText="1"/>
    </xf>
    <xf numFmtId="0" fontId="17" fillId="8" borderId="1" xfId="0" applyFont="1" applyFill="1" applyBorder="1" applyAlignment="1">
      <alignment horizontal="center" vertical="center"/>
    </xf>
    <xf numFmtId="9" fontId="17" fillId="8" borderId="1" xfId="0" applyNumberFormat="1" applyFont="1" applyFill="1" applyBorder="1" applyAlignment="1">
      <alignment horizontal="center" vertical="center" wrapText="1"/>
    </xf>
    <xf numFmtId="3" fontId="17" fillId="8" borderId="1" xfId="0" applyNumberFormat="1" applyFont="1" applyFill="1" applyBorder="1" applyAlignment="1">
      <alignment vertical="center" wrapText="1"/>
    </xf>
    <xf numFmtId="9" fontId="17" fillId="8" borderId="1" xfId="0" applyNumberFormat="1" applyFont="1" applyFill="1" applyBorder="1" applyAlignment="1">
      <alignment horizontal="center" vertical="center"/>
    </xf>
    <xf numFmtId="0" fontId="17" fillId="8" borderId="10" xfId="0" applyFont="1" applyFill="1" applyBorder="1" applyAlignment="1">
      <alignment horizontal="left" vertical="center" wrapText="1"/>
    </xf>
    <xf numFmtId="0" fontId="17" fillId="8" borderId="1" xfId="0" applyFont="1" applyFill="1" applyBorder="1" applyAlignment="1">
      <alignment horizontal="center" vertical="center" wrapText="1"/>
    </xf>
    <xf numFmtId="9" fontId="55" fillId="8" borderId="1" xfId="0" applyNumberFormat="1" applyFont="1" applyFill="1" applyBorder="1" applyAlignment="1">
      <alignment horizontal="center" vertical="center" wrapText="1"/>
    </xf>
    <xf numFmtId="0" fontId="17" fillId="8" borderId="2" xfId="0" applyFont="1" applyFill="1" applyBorder="1" applyAlignment="1">
      <alignment horizontal="center" vertical="center" wrapText="1"/>
    </xf>
    <xf numFmtId="0" fontId="71" fillId="8" borderId="1" xfId="2" applyFont="1" applyFill="1" applyBorder="1" applyAlignment="1">
      <alignment vertical="center"/>
    </xf>
    <xf numFmtId="14" fontId="8" fillId="8" borderId="1" xfId="0" applyNumberFormat="1" applyFont="1" applyFill="1" applyBorder="1" applyAlignment="1" applyProtection="1">
      <alignment horizontal="center" vertical="center" wrapText="1"/>
      <protection locked="0"/>
    </xf>
    <xf numFmtId="0" fontId="25" fillId="14" borderId="14" xfId="0" applyFont="1" applyFill="1" applyBorder="1" applyAlignment="1">
      <alignment horizontal="center" vertical="center" wrapText="1"/>
    </xf>
    <xf numFmtId="0" fontId="28" fillId="14" borderId="14" xfId="2" applyFont="1" applyFill="1" applyBorder="1" applyAlignment="1">
      <alignment horizontal="center" vertical="center"/>
    </xf>
    <xf numFmtId="0" fontId="25" fillId="14" borderId="14" xfId="0" applyFont="1" applyFill="1" applyBorder="1" applyAlignment="1">
      <alignment horizontal="center" vertical="center"/>
    </xf>
    <xf numFmtId="0" fontId="25" fillId="8" borderId="1" xfId="0" applyFont="1" applyFill="1" applyBorder="1" applyAlignment="1">
      <alignment horizontal="center" vertical="center" wrapText="1"/>
    </xf>
    <xf numFmtId="0" fontId="25" fillId="8" borderId="1" xfId="0" applyFont="1" applyFill="1" applyBorder="1" applyAlignment="1">
      <alignment horizontal="left" vertical="center" wrapText="1"/>
    </xf>
    <xf numFmtId="0" fontId="22" fillId="8" borderId="1" xfId="0" applyFont="1" applyFill="1" applyBorder="1" applyAlignment="1">
      <alignment vertical="center" wrapText="1"/>
    </xf>
    <xf numFmtId="0" fontId="28" fillId="8" borderId="1" xfId="2" applyFont="1" applyFill="1" applyBorder="1" applyAlignment="1">
      <alignment vertical="center" wrapText="1"/>
    </xf>
    <xf numFmtId="0" fontId="25" fillId="14" borderId="17" xfId="0" applyFont="1" applyFill="1" applyBorder="1" applyAlignment="1">
      <alignment horizontal="center" vertical="center" wrapText="1"/>
    </xf>
    <xf numFmtId="0" fontId="74" fillId="14" borderId="17" xfId="0" applyFont="1" applyFill="1" applyBorder="1" applyAlignment="1">
      <alignment horizontal="center" vertical="center"/>
    </xf>
    <xf numFmtId="0" fontId="32" fillId="17" borderId="0" xfId="0" applyFont="1" applyFill="1" applyAlignment="1">
      <alignment vertical="center" wrapText="1"/>
    </xf>
    <xf numFmtId="0" fontId="6" fillId="8" borderId="1" xfId="7" applyFont="1" applyFill="1" applyBorder="1" applyAlignment="1">
      <alignment horizontal="left" vertical="center" wrapText="1"/>
    </xf>
    <xf numFmtId="0" fontId="75" fillId="8" borderId="4" xfId="0" applyFont="1" applyFill="1" applyBorder="1" applyAlignment="1">
      <alignment vertical="center" wrapText="1"/>
    </xf>
    <xf numFmtId="0" fontId="11" fillId="8" borderId="9" xfId="2" applyFill="1" applyBorder="1" applyAlignment="1">
      <alignment vertical="center" wrapText="1"/>
    </xf>
    <xf numFmtId="0" fontId="75" fillId="8" borderId="9" xfId="0" applyFont="1" applyFill="1" applyBorder="1" applyAlignment="1">
      <alignment vertical="top" wrapText="1"/>
    </xf>
    <xf numFmtId="0" fontId="75" fillId="8" borderId="12" xfId="0" applyFont="1" applyFill="1" applyBorder="1" applyAlignment="1">
      <alignment horizontal="left" vertical="center" wrapText="1"/>
    </xf>
    <xf numFmtId="0" fontId="11" fillId="8" borderId="9" xfId="2" applyFill="1" applyBorder="1" applyAlignment="1">
      <alignment horizontal="left" vertical="center" wrapText="1"/>
    </xf>
    <xf numFmtId="0" fontId="11" fillId="8" borderId="1" xfId="2" applyFill="1" applyBorder="1" applyAlignment="1">
      <alignment horizontal="left" vertical="center" wrapText="1"/>
    </xf>
    <xf numFmtId="0" fontId="75" fillId="8" borderId="1" xfId="0" applyFont="1" applyFill="1" applyBorder="1" applyAlignment="1">
      <alignment vertical="top" wrapText="1"/>
    </xf>
    <xf numFmtId="0" fontId="75" fillId="8" borderId="9"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6" xfId="0" applyFont="1" applyFill="1" applyBorder="1" applyAlignment="1">
      <alignment horizontal="left" vertical="center" wrapText="1"/>
    </xf>
    <xf numFmtId="0" fontId="11" fillId="8" borderId="10" xfId="2" applyFill="1" applyBorder="1" applyAlignment="1">
      <alignment horizontal="left" vertical="center" wrapText="1"/>
    </xf>
    <xf numFmtId="0" fontId="77" fillId="8" borderId="1" xfId="0" applyFont="1" applyFill="1" applyBorder="1" applyAlignment="1">
      <alignment horizontal="center" vertical="center" wrapText="1"/>
    </xf>
    <xf numFmtId="0" fontId="75" fillId="8" borderId="2" xfId="0" applyFont="1" applyFill="1" applyBorder="1" applyAlignment="1">
      <alignment vertical="center" wrapText="1"/>
    </xf>
    <xf numFmtId="0" fontId="75" fillId="8" borderId="1" xfId="0" applyFont="1" applyFill="1" applyBorder="1" applyAlignment="1">
      <alignment horizontal="left" vertical="center" wrapText="1"/>
    </xf>
    <xf numFmtId="0" fontId="75" fillId="8" borderId="2" xfId="0" applyFont="1" applyFill="1" applyBorder="1" applyAlignment="1">
      <alignment horizontal="left" vertical="center" wrapText="1"/>
    </xf>
    <xf numFmtId="0" fontId="75" fillId="8" borderId="1" xfId="0" applyFont="1" applyFill="1" applyBorder="1" applyAlignment="1">
      <alignment vertical="center" wrapText="1"/>
    </xf>
    <xf numFmtId="0" fontId="11" fillId="8" borderId="1" xfId="2" applyFill="1" applyBorder="1" applyAlignment="1">
      <alignment horizontal="left" wrapText="1"/>
    </xf>
    <xf numFmtId="0" fontId="75" fillId="8" borderId="1" xfId="2" applyFont="1" applyFill="1" applyBorder="1" applyAlignment="1">
      <alignment vertical="center" wrapText="1"/>
    </xf>
    <xf numFmtId="0" fontId="80" fillId="8" borderId="1" xfId="3" applyFont="1" applyFill="1" applyBorder="1" applyAlignment="1">
      <alignment horizontal="center" vertical="center" wrapText="1"/>
    </xf>
    <xf numFmtId="0" fontId="82" fillId="8" borderId="1" xfId="3" applyFont="1" applyFill="1" applyBorder="1" applyAlignment="1">
      <alignment horizontal="center" vertical="center"/>
    </xf>
    <xf numFmtId="0" fontId="80" fillId="8" borderId="1" xfId="3" applyFont="1" applyFill="1" applyBorder="1" applyAlignment="1">
      <alignment vertical="center" wrapText="1"/>
    </xf>
    <xf numFmtId="0" fontId="37" fillId="0" borderId="1" xfId="0" applyFont="1" applyBorder="1" applyAlignment="1">
      <alignment horizontal="center" vertical="center" wrapText="1"/>
    </xf>
    <xf numFmtId="0" fontId="11" fillId="8" borderId="1" xfId="2" applyFill="1" applyBorder="1" applyAlignment="1">
      <alignment horizontal="center" vertical="center" wrapText="1"/>
    </xf>
    <xf numFmtId="0" fontId="80" fillId="8" borderId="1" xfId="0" applyFont="1" applyFill="1" applyBorder="1" applyAlignment="1">
      <alignment horizontal="center" vertical="center" wrapText="1"/>
    </xf>
    <xf numFmtId="14" fontId="80" fillId="8" borderId="1" xfId="0" applyNumberFormat="1" applyFont="1" applyFill="1" applyBorder="1" applyAlignment="1">
      <alignment horizontal="center" vertical="center" wrapText="1"/>
    </xf>
    <xf numFmtId="3" fontId="80" fillId="8" borderId="1" xfId="0" applyNumberFormat="1" applyFont="1" applyFill="1" applyBorder="1" applyAlignment="1">
      <alignment horizontal="center" vertical="center" wrapText="1"/>
    </xf>
    <xf numFmtId="0" fontId="11" fillId="16" borderId="1" xfId="2" applyFill="1" applyBorder="1" applyAlignment="1">
      <alignment horizontal="center" vertical="center" wrapText="1"/>
    </xf>
    <xf numFmtId="0" fontId="11" fillId="16" borderId="1" xfId="2" applyFill="1" applyBorder="1" applyAlignment="1">
      <alignment horizontal="left" vertical="center" wrapText="1"/>
    </xf>
    <xf numFmtId="0" fontId="11" fillId="2" borderId="1" xfId="2" applyFill="1" applyBorder="1" applyAlignment="1">
      <alignment horizontal="left" vertical="center" wrapText="1"/>
    </xf>
    <xf numFmtId="0" fontId="67" fillId="0" borderId="14" xfId="0" applyFont="1" applyBorder="1" applyAlignment="1">
      <alignment vertical="center" wrapText="1"/>
    </xf>
    <xf numFmtId="0" fontId="68" fillId="0" borderId="14" xfId="0" applyFont="1" applyBorder="1" applyAlignment="1">
      <alignment vertical="center" wrapText="1"/>
    </xf>
    <xf numFmtId="0" fontId="68" fillId="0" borderId="14" xfId="0" applyFont="1" applyBorder="1" applyAlignment="1">
      <alignment horizontal="center" vertical="center"/>
    </xf>
    <xf numFmtId="0" fontId="68" fillId="0" borderId="14" xfId="0" applyFont="1" applyBorder="1" applyAlignment="1">
      <alignment horizontal="center" vertical="center" wrapText="1"/>
    </xf>
    <xf numFmtId="3" fontId="68" fillId="0" borderId="14" xfId="0" applyNumberFormat="1" applyFont="1" applyBorder="1" applyAlignment="1">
      <alignment horizontal="center" vertical="center"/>
    </xf>
    <xf numFmtId="0" fontId="8"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32" fillId="11" borderId="2" xfId="0" applyFont="1" applyFill="1" applyBorder="1" applyAlignment="1">
      <alignment horizontal="center" vertical="center" wrapText="1"/>
    </xf>
    <xf numFmtId="0" fontId="32" fillId="11" borderId="5" xfId="0" applyFont="1" applyFill="1" applyBorder="1" applyAlignment="1">
      <alignment horizontal="center" vertical="center" wrapText="1"/>
    </xf>
    <xf numFmtId="0" fontId="32" fillId="11" borderId="3" xfId="0" applyFont="1" applyFill="1" applyBorder="1" applyAlignment="1">
      <alignment horizontal="center" vertical="center" wrapText="1"/>
    </xf>
    <xf numFmtId="0" fontId="10" fillId="8" borderId="1" xfId="0" applyFont="1" applyFill="1" applyBorder="1" applyAlignment="1" applyProtection="1">
      <alignment horizontal="center" vertical="center" wrapText="1"/>
      <protection locked="0"/>
    </xf>
    <xf numFmtId="0" fontId="28" fillId="8" borderId="1" xfId="2" applyFont="1" applyFill="1" applyBorder="1" applyAlignment="1" applyProtection="1">
      <alignment horizontal="center" vertical="center" wrapText="1"/>
      <protection locked="0"/>
    </xf>
    <xf numFmtId="0" fontId="36" fillId="16" borderId="1" xfId="0" applyFont="1" applyFill="1" applyBorder="1" applyAlignment="1" applyProtection="1">
      <alignment horizontal="center" vertical="center" wrapText="1"/>
      <protection locked="0"/>
    </xf>
    <xf numFmtId="0" fontId="44" fillId="16" borderId="1" xfId="0" applyFont="1" applyFill="1" applyBorder="1" applyAlignment="1">
      <alignment horizontal="left" vertical="center" wrapText="1"/>
    </xf>
    <xf numFmtId="0" fontId="10" fillId="8" borderId="1" xfId="0" applyFont="1" applyFill="1" applyBorder="1" applyAlignment="1" applyProtection="1">
      <alignment horizontal="left" vertical="center" wrapText="1"/>
      <protection locked="0"/>
    </xf>
    <xf numFmtId="0" fontId="22" fillId="16" borderId="1" xfId="0" applyFont="1" applyFill="1" applyBorder="1" applyAlignment="1">
      <alignment horizontal="left" vertical="center" wrapText="1"/>
    </xf>
    <xf numFmtId="0" fontId="28" fillId="16" borderId="2" xfId="2" applyFont="1" applyFill="1" applyBorder="1" applyAlignment="1" applyProtection="1">
      <alignment horizontal="center" vertical="center" wrapText="1"/>
      <protection locked="0"/>
    </xf>
    <xf numFmtId="0" fontId="28" fillId="16" borderId="3" xfId="2" applyFont="1" applyFill="1" applyBorder="1" applyAlignment="1" applyProtection="1">
      <alignment horizontal="center" vertical="center" wrapText="1"/>
      <protection locked="0"/>
    </xf>
    <xf numFmtId="0" fontId="11" fillId="16" borderId="2" xfId="2" applyFill="1" applyBorder="1" applyAlignment="1" applyProtection="1">
      <alignment horizontal="center" vertical="center" wrapText="1"/>
      <protection locked="0"/>
    </xf>
    <xf numFmtId="0" fontId="25" fillId="14" borderId="18" xfId="0" applyFont="1" applyFill="1" applyBorder="1" applyAlignment="1">
      <alignment horizontal="center" vertical="center" wrapText="1"/>
    </xf>
    <xf numFmtId="0" fontId="22" fillId="8" borderId="19" xfId="0" applyFont="1" applyFill="1" applyBorder="1" applyAlignment="1">
      <alignment vertical="center" wrapText="1"/>
    </xf>
    <xf numFmtId="0" fontId="73" fillId="8" borderId="19" xfId="0" applyFont="1" applyFill="1" applyBorder="1">
      <alignment vertical="center"/>
    </xf>
    <xf numFmtId="0" fontId="25" fillId="14" borderId="15" xfId="0" applyFont="1" applyFill="1" applyBorder="1" applyAlignment="1">
      <alignment horizontal="center" vertical="center" wrapText="1"/>
    </xf>
    <xf numFmtId="0" fontId="73" fillId="8" borderId="16" xfId="0" applyFont="1" applyFill="1" applyBorder="1">
      <alignment vertical="center"/>
    </xf>
    <xf numFmtId="0" fontId="7" fillId="8" borderId="2"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0" fontId="75" fillId="8" borderId="12" xfId="0" applyFont="1" applyFill="1" applyBorder="1" applyAlignment="1">
      <alignment horizontal="left" vertical="center" wrapText="1"/>
    </xf>
    <xf numFmtId="0" fontId="34" fillId="8" borderId="13" xfId="0" applyFont="1" applyFill="1" applyBorder="1" applyAlignment="1">
      <alignment horizontal="left" vertical="center" wrapText="1"/>
    </xf>
    <xf numFmtId="0" fontId="75" fillId="8" borderId="2" xfId="0" applyFont="1" applyFill="1" applyBorder="1" applyAlignment="1">
      <alignment vertical="center" wrapText="1"/>
    </xf>
    <xf numFmtId="0" fontId="34" fillId="8" borderId="3" xfId="0" applyFont="1" applyFill="1" applyBorder="1" applyAlignment="1">
      <alignment vertical="center" wrapText="1"/>
    </xf>
    <xf numFmtId="0" fontId="32" fillId="15" borderId="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32" fillId="12" borderId="3" xfId="0" applyFont="1" applyFill="1" applyBorder="1" applyAlignment="1">
      <alignment horizontal="center" vertical="center" wrapText="1"/>
    </xf>
    <xf numFmtId="0" fontId="11" fillId="8" borderId="2" xfId="2" applyFill="1" applyBorder="1" applyAlignment="1" applyProtection="1">
      <alignment horizontal="center" vertical="center" wrapText="1"/>
      <protection locked="0"/>
    </xf>
    <xf numFmtId="0" fontId="8" fillId="8" borderId="3" xfId="0" applyFont="1" applyFill="1" applyBorder="1" applyAlignment="1" applyProtection="1">
      <alignment horizontal="center" vertical="center" wrapText="1"/>
      <protection locked="0"/>
    </xf>
    <xf numFmtId="0" fontId="73" fillId="8" borderId="16" xfId="0" applyFont="1" applyFill="1" applyBorder="1" applyAlignment="1">
      <alignment vertical="center" wrapText="1"/>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1" fillId="8" borderId="2" xfId="2" applyFill="1" applyBorder="1" applyAlignment="1">
      <alignment horizontal="left" vertical="center" wrapText="1"/>
    </xf>
    <xf numFmtId="0" fontId="65" fillId="8" borderId="3" xfId="2" applyFont="1" applyFill="1" applyBorder="1" applyAlignment="1">
      <alignment horizontal="left" vertical="center" wrapText="1"/>
    </xf>
    <xf numFmtId="0" fontId="32" fillId="11" borderId="2" xfId="0" applyFont="1" applyFill="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protection locked="0"/>
    </xf>
    <xf numFmtId="0" fontId="32" fillId="7" borderId="2" xfId="0" applyFont="1" applyFill="1" applyBorder="1" applyAlignment="1" applyProtection="1">
      <alignment horizontal="center" vertical="center" wrapText="1"/>
      <protection locked="0"/>
    </xf>
    <xf numFmtId="0" fontId="32" fillId="7" borderId="5" xfId="0" applyFont="1" applyFill="1" applyBorder="1" applyAlignment="1" applyProtection="1">
      <alignment horizontal="center" vertical="center" wrapText="1"/>
      <protection locked="0"/>
    </xf>
    <xf numFmtId="0" fontId="32" fillId="7" borderId="3" xfId="0" applyFont="1" applyFill="1" applyBorder="1" applyAlignment="1" applyProtection="1">
      <alignment horizontal="center" vertical="center" wrapText="1"/>
      <protection locked="0"/>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32" fillId="13" borderId="2" xfId="0" applyFont="1" applyFill="1" applyBorder="1" applyAlignment="1">
      <alignment horizontal="center" vertical="center" wrapText="1"/>
    </xf>
    <xf numFmtId="0" fontId="31" fillId="13" borderId="5" xfId="0" applyFont="1" applyFill="1" applyBorder="1" applyAlignment="1">
      <alignment horizontal="center" vertical="center" wrapText="1"/>
    </xf>
    <xf numFmtId="0" fontId="31" fillId="13" borderId="3" xfId="0" applyFont="1" applyFill="1" applyBorder="1" applyAlignment="1">
      <alignment horizontal="center" vertical="center" wrapText="1"/>
    </xf>
    <xf numFmtId="0" fontId="27" fillId="0" borderId="0" xfId="0" applyFont="1" applyAlignment="1">
      <alignment horizontal="center" vertical="center"/>
    </xf>
    <xf numFmtId="0" fontId="35" fillId="5"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8" fillId="0" borderId="1" xfId="2" applyFont="1" applyFill="1" applyBorder="1" applyAlignment="1">
      <alignment horizontal="center" vertical="center" wrapText="1"/>
    </xf>
    <xf numFmtId="0" fontId="22" fillId="0" borderId="11" xfId="0" applyFont="1" applyBorder="1" applyAlignment="1">
      <alignment horizontal="center" vertical="center" wrapText="1"/>
    </xf>
    <xf numFmtId="0" fontId="78" fillId="11" borderId="2" xfId="0" applyFont="1" applyFill="1" applyBorder="1" applyAlignment="1">
      <alignment horizontal="center" vertical="center" wrapText="1"/>
    </xf>
    <xf numFmtId="0" fontId="40" fillId="11" borderId="5" xfId="0" applyFont="1" applyFill="1" applyBorder="1" applyAlignment="1">
      <alignment horizontal="center" vertical="center" wrapText="1"/>
    </xf>
    <xf numFmtId="0" fontId="40" fillId="11" borderId="3"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8" borderId="1" xfId="0" applyFont="1" applyFill="1" applyBorder="1" applyAlignment="1">
      <alignment horizontal="center" vertical="center" wrapText="1"/>
    </xf>
    <xf numFmtId="0" fontId="25" fillId="16"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28" fillId="16" borderId="2" xfId="2" applyFont="1" applyFill="1" applyBorder="1" applyAlignment="1">
      <alignment horizontal="center" vertical="center" wrapText="1"/>
    </xf>
    <xf numFmtId="0" fontId="25" fillId="16" borderId="3" xfId="0" applyFont="1" applyFill="1" applyBorder="1" applyAlignment="1">
      <alignment horizontal="center" vertical="center" wrapText="1"/>
    </xf>
    <xf numFmtId="0" fontId="25" fillId="16" borderId="2"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25" fillId="8" borderId="2" xfId="0" applyFont="1" applyFill="1" applyBorder="1" applyAlignment="1">
      <alignment horizontal="left" vertical="center" wrapText="1"/>
    </xf>
    <xf numFmtId="0" fontId="25" fillId="8" borderId="5" xfId="0" applyFont="1" applyFill="1" applyBorder="1" applyAlignment="1">
      <alignment horizontal="left" vertical="center" wrapText="1"/>
    </xf>
    <xf numFmtId="0" fontId="25" fillId="8" borderId="3" xfId="0" applyFont="1" applyFill="1" applyBorder="1" applyAlignment="1">
      <alignment horizontal="left" vertical="center" wrapText="1"/>
    </xf>
    <xf numFmtId="0" fontId="31" fillId="8" borderId="2" xfId="0" applyFont="1" applyFill="1" applyBorder="1" applyAlignment="1">
      <alignment horizontal="left" vertical="center" wrapText="1"/>
    </xf>
    <xf numFmtId="0" fontId="31" fillId="8" borderId="5" xfId="0" applyFont="1" applyFill="1" applyBorder="1" applyAlignment="1">
      <alignment horizontal="left" vertical="center" wrapText="1"/>
    </xf>
    <xf numFmtId="0" fontId="31" fillId="8" borderId="3" xfId="0" applyFont="1" applyFill="1" applyBorder="1" applyAlignment="1">
      <alignment horizontal="left" vertical="center" wrapText="1"/>
    </xf>
    <xf numFmtId="0" fontId="11" fillId="8" borderId="1" xfId="2" applyFill="1" applyBorder="1" applyAlignment="1">
      <alignment horizontal="left" vertical="center" wrapText="1"/>
    </xf>
    <xf numFmtId="0" fontId="28" fillId="8" borderId="1" xfId="2" applyFont="1" applyFill="1" applyBorder="1" applyAlignment="1">
      <alignment horizontal="left" vertical="center" wrapText="1"/>
    </xf>
    <xf numFmtId="0" fontId="36" fillId="8" borderId="1" xfId="0" applyFont="1" applyFill="1" applyBorder="1" applyAlignment="1">
      <alignment horizontal="left" vertical="center" wrapText="1"/>
    </xf>
    <xf numFmtId="0" fontId="31" fillId="8" borderId="1" xfId="0" applyFont="1" applyFill="1" applyBorder="1" applyAlignment="1">
      <alignment horizontal="left" vertical="center" wrapText="1"/>
    </xf>
    <xf numFmtId="0" fontId="32" fillId="10" borderId="1" xfId="0" applyFont="1" applyFill="1" applyBorder="1" applyAlignment="1">
      <alignment horizontal="center" vertical="center" wrapText="1"/>
    </xf>
    <xf numFmtId="9" fontId="31" fillId="8" borderId="1" xfId="0" applyNumberFormat="1" applyFont="1" applyFill="1" applyBorder="1" applyAlignment="1">
      <alignment horizontal="left" vertical="center" wrapText="1"/>
    </xf>
    <xf numFmtId="0" fontId="33" fillId="8" borderId="1" xfId="2" applyFont="1" applyFill="1" applyBorder="1" applyAlignment="1">
      <alignment horizontal="left" vertical="center" wrapText="1"/>
    </xf>
    <xf numFmtId="9" fontId="31" fillId="8" borderId="2" xfId="0" applyNumberFormat="1" applyFont="1" applyFill="1" applyBorder="1" applyAlignment="1">
      <alignment horizontal="left" vertical="center" wrapText="1"/>
    </xf>
    <xf numFmtId="0" fontId="47" fillId="8" borderId="1" xfId="0" applyFont="1" applyFill="1" applyBorder="1" applyAlignment="1">
      <alignment horizontal="left" vertical="center" wrapText="1"/>
    </xf>
    <xf numFmtId="0" fontId="10" fillId="8" borderId="1" xfId="0" applyFont="1" applyFill="1" applyBorder="1" applyAlignment="1">
      <alignment horizontal="left" vertical="center" wrapText="1"/>
    </xf>
    <xf numFmtId="0" fontId="30" fillId="6" borderId="1" xfId="0" applyFont="1" applyFill="1" applyBorder="1" applyAlignment="1">
      <alignment horizontal="center" vertical="center" wrapText="1"/>
    </xf>
    <xf numFmtId="0" fontId="31" fillId="8" borderId="1" xfId="0" applyFont="1" applyFill="1" applyBorder="1" applyAlignment="1">
      <alignment horizontal="left" vertical="top" wrapText="1"/>
    </xf>
    <xf numFmtId="0" fontId="31" fillId="8" borderId="2" xfId="0" applyFont="1" applyFill="1" applyBorder="1" applyAlignment="1">
      <alignment horizontal="left" vertical="top" wrapText="1"/>
    </xf>
    <xf numFmtId="0" fontId="31" fillId="8" borderId="3" xfId="0" applyFont="1" applyFill="1" applyBorder="1" applyAlignment="1">
      <alignment horizontal="left" vertical="top" wrapText="1"/>
    </xf>
    <xf numFmtId="0" fontId="32" fillId="4" borderId="6" xfId="0" applyFont="1" applyFill="1" applyBorder="1" applyAlignment="1">
      <alignment horizontal="center" vertical="top" wrapText="1"/>
    </xf>
    <xf numFmtId="0" fontId="32" fillId="4" borderId="7" xfId="0" applyFont="1" applyFill="1" applyBorder="1" applyAlignment="1">
      <alignment horizontal="center" vertical="top" wrapText="1"/>
    </xf>
    <xf numFmtId="0" fontId="32" fillId="4" borderId="1" xfId="0" applyFont="1" applyFill="1" applyBorder="1" applyAlignment="1">
      <alignment horizontal="center" vertical="center" wrapText="1"/>
    </xf>
    <xf numFmtId="0" fontId="75" fillId="8" borderId="1" xfId="0" applyFont="1" applyFill="1" applyBorder="1" applyAlignment="1">
      <alignment horizontal="left" vertical="center" wrapText="1"/>
    </xf>
    <xf numFmtId="0" fontId="34" fillId="8" borderId="1" xfId="0" applyFont="1" applyFill="1" applyBorder="1" applyAlignment="1">
      <alignment horizontal="left" vertical="center" wrapText="1"/>
    </xf>
    <xf numFmtId="0" fontId="75" fillId="8" borderId="2" xfId="0" applyFont="1" applyFill="1" applyBorder="1" applyAlignment="1">
      <alignment horizontal="left" vertical="center" wrapText="1"/>
    </xf>
    <xf numFmtId="0" fontId="34" fillId="8" borderId="3"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3" fillId="8" borderId="1" xfId="2" applyFont="1" applyFill="1" applyBorder="1" applyAlignment="1">
      <alignment horizontal="center" vertical="center" wrapText="1"/>
    </xf>
    <xf numFmtId="0" fontId="30" fillId="8" borderId="1" xfId="0" applyFont="1" applyFill="1" applyBorder="1" applyAlignment="1">
      <alignment horizontal="center" vertical="center" wrapText="1"/>
    </xf>
    <xf numFmtId="0" fontId="31" fillId="8" borderId="5" xfId="0" applyFont="1" applyFill="1" applyBorder="1" applyAlignment="1">
      <alignment horizontal="left" vertical="top" wrapText="1"/>
    </xf>
    <xf numFmtId="9" fontId="72" fillId="8" borderId="2" xfId="0" applyNumberFormat="1" applyFont="1" applyFill="1" applyBorder="1" applyAlignment="1">
      <alignment horizontal="left" vertical="center" wrapText="1"/>
    </xf>
    <xf numFmtId="0" fontId="72" fillId="8" borderId="5" xfId="0" applyFont="1" applyFill="1" applyBorder="1" applyAlignment="1">
      <alignment horizontal="left" vertical="center" wrapText="1"/>
    </xf>
    <xf numFmtId="0" fontId="72" fillId="8" borderId="3" xfId="0" applyFont="1" applyFill="1" applyBorder="1" applyAlignment="1">
      <alignment horizontal="left" vertical="center" wrapText="1"/>
    </xf>
    <xf numFmtId="0" fontId="76" fillId="8" borderId="1" xfId="2" applyFont="1" applyFill="1" applyBorder="1" applyAlignment="1">
      <alignment horizontal="center" vertical="center" wrapText="1"/>
    </xf>
    <xf numFmtId="0" fontId="36" fillId="6" borderId="1" xfId="0" applyFont="1" applyFill="1" applyBorder="1" applyAlignment="1">
      <alignment horizontal="center" vertical="center" wrapText="1"/>
    </xf>
    <xf numFmtId="0" fontId="37" fillId="16" borderId="1" xfId="0" applyFont="1" applyFill="1" applyBorder="1" applyAlignment="1">
      <alignment horizontal="left" vertical="center" wrapText="1"/>
    </xf>
    <xf numFmtId="0" fontId="36" fillId="16" borderId="2"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37" fillId="0" borderId="1" xfId="0" applyFont="1" applyBorder="1" applyAlignment="1">
      <alignment horizontal="left" vertical="center" wrapText="1"/>
    </xf>
    <xf numFmtId="0" fontId="38" fillId="0" borderId="1" xfId="0" applyFont="1" applyBorder="1" applyAlignment="1">
      <alignment horizontal="left" vertical="center" wrapText="1"/>
    </xf>
    <xf numFmtId="0" fontId="37" fillId="8" borderId="1" xfId="0" applyFont="1" applyFill="1" applyBorder="1" applyAlignment="1">
      <alignment horizontal="left" vertical="center" wrapText="1"/>
    </xf>
    <xf numFmtId="0" fontId="38" fillId="8" borderId="1" xfId="0" applyFont="1" applyFill="1" applyBorder="1" applyAlignment="1">
      <alignment horizontal="left" vertical="center" wrapText="1"/>
    </xf>
    <xf numFmtId="0" fontId="81" fillId="9" borderId="2" xfId="0" applyFont="1" applyFill="1" applyBorder="1" applyAlignment="1">
      <alignment horizontal="center" vertical="center" wrapText="1"/>
    </xf>
    <xf numFmtId="0" fontId="81" fillId="9" borderId="3" xfId="0" applyFont="1" applyFill="1" applyBorder="1" applyAlignment="1">
      <alignment horizontal="center" vertical="center" wrapText="1"/>
    </xf>
    <xf numFmtId="0" fontId="11" fillId="8" borderId="1" xfId="2" applyFill="1" applyBorder="1" applyAlignment="1">
      <alignment horizontal="center" vertical="center" wrapText="1"/>
    </xf>
    <xf numFmtId="0" fontId="77"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10" fillId="8" borderId="2" xfId="0" applyFont="1" applyFill="1" applyBorder="1" applyAlignment="1">
      <alignment horizontal="left" vertical="center" wrapText="1"/>
    </xf>
    <xf numFmtId="0" fontId="10" fillId="8" borderId="5" xfId="0" applyFont="1" applyFill="1" applyBorder="1" applyAlignment="1">
      <alignment horizontal="left" vertical="center" wrapText="1"/>
    </xf>
    <xf numFmtId="0" fontId="10" fillId="8" borderId="3" xfId="0" applyFont="1" applyFill="1" applyBorder="1" applyAlignment="1">
      <alignment horizontal="left" vertical="center" wrapText="1"/>
    </xf>
    <xf numFmtId="0" fontId="46" fillId="8" borderId="1" xfId="4" applyFont="1" applyFill="1" applyBorder="1" applyAlignment="1">
      <alignment horizontal="left" vertical="center" wrapText="1"/>
    </xf>
    <xf numFmtId="0" fontId="32" fillId="5" borderId="1" xfId="0" applyFont="1" applyFill="1" applyBorder="1" applyAlignment="1">
      <alignment horizontal="center" vertical="center" wrapText="1"/>
    </xf>
    <xf numFmtId="0" fontId="32" fillId="6" borderId="1" xfId="0" applyFont="1" applyFill="1" applyBorder="1" applyAlignment="1">
      <alignment horizontal="center" vertical="top" wrapText="1"/>
    </xf>
    <xf numFmtId="0" fontId="31" fillId="6"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6" fillId="6" borderId="2" xfId="0" applyFont="1" applyFill="1" applyBorder="1" applyAlignment="1" applyProtection="1">
      <alignment horizontal="center" vertical="center" wrapText="1"/>
      <protection locked="0"/>
    </xf>
    <xf numFmtId="0" fontId="36" fillId="6" borderId="5" xfId="0" applyFont="1" applyFill="1" applyBorder="1" applyAlignment="1" applyProtection="1">
      <alignment horizontal="center" vertical="center" wrapText="1"/>
      <protection locked="0"/>
    </xf>
    <xf numFmtId="0" fontId="36" fillId="6" borderId="3" xfId="0" applyFont="1" applyFill="1" applyBorder="1" applyAlignment="1" applyProtection="1">
      <alignment horizontal="center" vertical="center" wrapText="1"/>
      <protection locked="0"/>
    </xf>
    <xf numFmtId="0" fontId="32" fillId="6" borderId="1" xfId="0" applyFont="1" applyFill="1" applyBorder="1" applyAlignment="1">
      <alignment horizontal="center" vertical="center" wrapText="1"/>
    </xf>
    <xf numFmtId="0" fontId="28" fillId="8" borderId="2" xfId="2" applyFont="1" applyFill="1" applyBorder="1" applyAlignment="1">
      <alignment horizontal="left" vertical="center" wrapText="1"/>
    </xf>
    <xf numFmtId="0" fontId="46" fillId="8" borderId="3" xfId="4" applyFont="1" applyFill="1" applyBorder="1" applyAlignment="1">
      <alignment horizontal="left" vertical="center" wrapText="1"/>
    </xf>
    <xf numFmtId="0" fontId="32" fillId="4" borderId="2"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2" fillId="11" borderId="1" xfId="0" applyFont="1" applyFill="1" applyBorder="1" applyAlignment="1">
      <alignment horizontal="center" vertical="center" wrapText="1"/>
    </xf>
    <xf numFmtId="0" fontId="34" fillId="8" borderId="1" xfId="0" applyFont="1" applyFill="1" applyBorder="1" applyAlignment="1">
      <alignment vertical="center" wrapText="1"/>
    </xf>
    <xf numFmtId="0" fontId="11" fillId="8" borderId="1" xfId="2" applyFill="1" applyBorder="1" applyAlignment="1">
      <alignment vertical="center" wrapText="1"/>
    </xf>
    <xf numFmtId="0" fontId="40" fillId="8" borderId="1" xfId="0" applyFont="1" applyFill="1" applyBorder="1" applyAlignment="1">
      <alignment horizontal="center" vertical="center" wrapText="1"/>
    </xf>
    <xf numFmtId="0" fontId="11" fillId="8" borderId="2" xfId="2" applyFill="1" applyBorder="1" applyAlignment="1">
      <alignment vertical="center" wrapText="1"/>
    </xf>
    <xf numFmtId="0" fontId="34" fillId="8" borderId="3" xfId="2" applyFont="1" applyFill="1" applyBorder="1" applyAlignment="1">
      <alignment vertical="center" wrapText="1"/>
    </xf>
    <xf numFmtId="0" fontId="34" fillId="8" borderId="2" xfId="0" applyFont="1" applyFill="1" applyBorder="1" applyAlignment="1">
      <alignment horizontal="center" vertical="center" wrapText="1"/>
    </xf>
    <xf numFmtId="0" fontId="34" fillId="8" borderId="5" xfId="0" applyFont="1" applyFill="1" applyBorder="1" applyAlignment="1">
      <alignment horizontal="center" vertical="center" wrapText="1"/>
    </xf>
    <xf numFmtId="0" fontId="34" fillId="8" borderId="3" xfId="0" applyFont="1" applyFill="1" applyBorder="1" applyAlignment="1">
      <alignment horizontal="center" vertical="center" wrapText="1"/>
    </xf>
    <xf numFmtId="0" fontId="30" fillId="6" borderId="9" xfId="0" applyFont="1" applyFill="1" applyBorder="1" applyAlignment="1">
      <alignment horizontal="center" vertical="center" wrapText="1"/>
    </xf>
    <xf numFmtId="0" fontId="22" fillId="16" borderId="10" xfId="0" applyFont="1" applyFill="1" applyBorder="1" applyAlignment="1">
      <alignment horizontal="center" vertical="center" wrapText="1"/>
    </xf>
    <xf numFmtId="0" fontId="22" fillId="16" borderId="9" xfId="0" applyFont="1" applyFill="1" applyBorder="1" applyAlignment="1">
      <alignment horizontal="center" vertical="center" wrapText="1"/>
    </xf>
    <xf numFmtId="0" fontId="28" fillId="16" borderId="10" xfId="2" applyFont="1" applyFill="1" applyBorder="1" applyAlignment="1">
      <alignment horizontal="center" vertical="center" wrapText="1"/>
    </xf>
    <xf numFmtId="0" fontId="25" fillId="16" borderId="10" xfId="0" applyFont="1" applyFill="1" applyBorder="1" applyAlignment="1">
      <alignment horizontal="center" vertical="center" wrapText="1"/>
    </xf>
    <xf numFmtId="0" fontId="32" fillId="8" borderId="2" xfId="0" applyFont="1" applyFill="1" applyBorder="1" applyAlignment="1">
      <alignment horizontal="left" vertical="center" wrapText="1"/>
    </xf>
    <xf numFmtId="0" fontId="32" fillId="8" borderId="5" xfId="0" applyFont="1" applyFill="1" applyBorder="1" applyAlignment="1">
      <alignment horizontal="left" vertical="center" wrapText="1"/>
    </xf>
    <xf numFmtId="0" fontId="32" fillId="8" borderId="3" xfId="0" applyFont="1" applyFill="1" applyBorder="1" applyAlignment="1">
      <alignment horizontal="left" vertical="center" wrapText="1"/>
    </xf>
    <xf numFmtId="0" fontId="32" fillId="13" borderId="2" xfId="0" applyFont="1" applyFill="1" applyBorder="1" applyAlignment="1" applyProtection="1">
      <alignment horizontal="center" vertical="center" wrapText="1"/>
      <protection locked="0"/>
    </xf>
    <xf numFmtId="0" fontId="32" fillId="13" borderId="5" xfId="0" applyFont="1" applyFill="1" applyBorder="1" applyAlignment="1" applyProtection="1">
      <alignment horizontal="center" vertical="center" wrapText="1"/>
      <protection locked="0"/>
    </xf>
    <xf numFmtId="0" fontId="32" fillId="13" borderId="3" xfId="0" applyFont="1" applyFill="1" applyBorder="1" applyAlignment="1" applyProtection="1">
      <alignment horizontal="center" vertical="center" wrapText="1"/>
      <protection locked="0"/>
    </xf>
    <xf numFmtId="0" fontId="45" fillId="16" borderId="1" xfId="0" applyFont="1" applyFill="1" applyBorder="1" applyAlignment="1">
      <alignment horizontal="left" vertical="center" wrapText="1"/>
    </xf>
    <xf numFmtId="0" fontId="32" fillId="13" borderId="1" xfId="0" applyFont="1" applyFill="1" applyBorder="1" applyAlignment="1" applyProtection="1">
      <alignment horizontal="center" vertical="center" wrapText="1"/>
      <protection locked="0"/>
    </xf>
    <xf numFmtId="0" fontId="9" fillId="8" borderId="2" xfId="7" applyFont="1" applyFill="1" applyBorder="1" applyAlignment="1">
      <alignment horizontal="left" vertical="center" wrapText="1"/>
    </xf>
    <xf numFmtId="0" fontId="9" fillId="8" borderId="3" xfId="7" applyFont="1" applyFill="1" applyBorder="1" applyAlignment="1">
      <alignment horizontal="left" vertical="center" wrapText="1"/>
    </xf>
    <xf numFmtId="0" fontId="9" fillId="8" borderId="1" xfId="7" applyFont="1" applyFill="1" applyBorder="1" applyAlignment="1">
      <alignment horizontal="left" vertical="center" wrapText="1"/>
    </xf>
    <xf numFmtId="0" fontId="34" fillId="8" borderId="6" xfId="0" applyFont="1" applyFill="1" applyBorder="1" applyAlignment="1">
      <alignment vertical="center" wrapText="1"/>
    </xf>
    <xf numFmtId="0" fontId="34" fillId="8" borderId="7" xfId="0" applyFont="1" applyFill="1" applyBorder="1" applyAlignment="1">
      <alignment vertical="center" wrapText="1"/>
    </xf>
    <xf numFmtId="0" fontId="36" fillId="2" borderId="2"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protection locked="0"/>
    </xf>
  </cellXfs>
  <cellStyles count="9">
    <cellStyle name="Hipervínculo" xfId="2" builtinId="8"/>
    <cellStyle name="Hipervínculo 2" xfId="6" xr:uid="{D2C5B3B5-47F3-4DF1-AB07-0D42C68A9840}"/>
    <cellStyle name="Hyperlink" xfId="4" xr:uid="{3538E272-AAF6-4116-AF98-21C03BE7E519}"/>
    <cellStyle name="Normal" xfId="0" builtinId="0"/>
    <cellStyle name="Normal 2" xfId="3" xr:uid="{36C17CA8-D2FE-4AEE-BE18-4FD7C2F27B3D}"/>
    <cellStyle name="Normal 3" xfId="7" xr:uid="{3BF11F21-FC98-412B-80F7-8BAF91091D7B}"/>
    <cellStyle name="Porcentaje" xfId="1" builtinId="5"/>
    <cellStyle name="Porcentaje 2" xfId="5" xr:uid="{73FCCA81-AB3F-4ED0-A0D5-8E5AC206FF5D}"/>
    <cellStyle name="Porcentaje 3" xfId="8" xr:uid="{8CE857A8-97A8-4989-8737-D18372BC4C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Seaford" panose="00000500000000000000" pitchFamily="2" charset="0"/>
                <a:ea typeface="+mn-ea"/>
                <a:cs typeface="+mn-cs"/>
              </a:defRPr>
            </a:pPr>
            <a:r>
              <a:rPr lang="es-PY"/>
              <a:t>Ejecución Presupuestaria al 30/09/2023</a:t>
            </a:r>
          </a:p>
        </c:rich>
      </c:tx>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18-4A80-98B8-CCA3237EF1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18-4A80-98B8-CCA3237EF14B}"/>
              </c:ext>
            </c:extLst>
          </c:dPt>
          <c:dLbls>
            <c:dLbl>
              <c:idx val="0"/>
              <c:layout>
                <c:manualLayout>
                  <c:x val="0.10821566054243209"/>
                  <c:y val="0.12726414406532516"/>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9715660542433"/>
                      <c:h val="0.2625925925925926"/>
                    </c:manualLayout>
                  </c15:layout>
                </c:ext>
                <c:ext xmlns:c16="http://schemas.microsoft.com/office/drawing/2014/chart" uri="{C3380CC4-5D6E-409C-BE32-E72D297353CC}">
                  <c16:uniqueId val="{00000001-7B18-4A80-98B8-CCA3237EF14B}"/>
                </c:ext>
              </c:extLst>
            </c:dLbl>
            <c:dLbl>
              <c:idx val="1"/>
              <c:layout>
                <c:manualLayout>
                  <c:x val="-9.8669619422572172E-2"/>
                  <c:y val="-0.13909703995333916"/>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5713888888888886"/>
                      <c:h val="0.2625925925925926"/>
                    </c:manualLayout>
                  </c15:layout>
                </c:ext>
                <c:ext xmlns:c16="http://schemas.microsoft.com/office/drawing/2014/chart" uri="{C3380CC4-5D6E-409C-BE32-E72D297353CC}">
                  <c16:uniqueId val="{00000003-7B18-4A80-98B8-CCA3237EF14B}"/>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Seaford" panose="00000500000000000000" pitchFamily="2" charset="0"/>
                    <a:ea typeface="+mn-ea"/>
                    <a:cs typeface="+mn-cs"/>
                  </a:defRPr>
                </a:pPr>
                <a:endParaRPr lang="es-PY"/>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[1]ADMINISTRACION!$E$26:$F$26</c:f>
              <c:strCache>
                <c:ptCount val="2"/>
                <c:pt idx="0">
                  <c:v>Ejecutado</c:v>
                </c:pt>
                <c:pt idx="1">
                  <c:v>Saldos</c:v>
                </c:pt>
              </c:strCache>
            </c:strRef>
          </c:cat>
          <c:val>
            <c:numRef>
              <c:f>[1]ADMINISTRACION!$E$133:$F$133</c:f>
              <c:numCache>
                <c:formatCode>General</c:formatCode>
                <c:ptCount val="2"/>
                <c:pt idx="0">
                  <c:v>89902901913</c:v>
                </c:pt>
                <c:pt idx="1">
                  <c:v>64382567209</c:v>
                </c:pt>
              </c:numCache>
            </c:numRef>
          </c:val>
          <c:extLst>
            <c:ext xmlns:c16="http://schemas.microsoft.com/office/drawing/2014/chart" uri="{C3380CC4-5D6E-409C-BE32-E72D297353CC}">
              <c16:uniqueId val="{00000004-7B18-4A80-98B8-CCA3237EF14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latin typeface="Seaford" panose="00000500000000000000" pitchFamily="2" charset="0"/>
        </a:defRPr>
      </a:pPr>
      <a:endParaRPr lang="es-PY"/>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269</xdr:row>
      <xdr:rowOff>0</xdr:rowOff>
    </xdr:from>
    <xdr:to>
      <xdr:col>5</xdr:col>
      <xdr:colOff>871537</xdr:colOff>
      <xdr:row>278</xdr:row>
      <xdr:rowOff>159543</xdr:rowOff>
    </xdr:to>
    <xdr:graphicFrame macro="">
      <xdr:nvGraphicFramePr>
        <xdr:cNvPr id="7" name="Gráfico 6">
          <a:extLst>
            <a:ext uri="{FF2B5EF4-FFF2-40B4-BE49-F238E27FC236}">
              <a16:creationId xmlns:a16="http://schemas.microsoft.com/office/drawing/2014/main" id="{5F3B3C34-1336-438C-B7FA-F7B745678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734890</xdr:colOff>
      <xdr:row>294</xdr:row>
      <xdr:rowOff>166684</xdr:rowOff>
    </xdr:from>
    <xdr:to>
      <xdr:col>2</xdr:col>
      <xdr:colOff>392907</xdr:colOff>
      <xdr:row>294</xdr:row>
      <xdr:rowOff>3929062</xdr:rowOff>
    </xdr:to>
    <xdr:pic>
      <xdr:nvPicPr>
        <xdr:cNvPr id="11" name="Imagen 10">
          <a:extLst>
            <a:ext uri="{FF2B5EF4-FFF2-40B4-BE49-F238E27FC236}">
              <a16:creationId xmlns:a16="http://schemas.microsoft.com/office/drawing/2014/main" id="{2E66D595-C3E4-4DB4-BA4C-584C6CB86E96}"/>
            </a:ext>
          </a:extLst>
        </xdr:cNvPr>
        <xdr:cNvPicPr>
          <a:picLocks noChangeAspect="1"/>
        </xdr:cNvPicPr>
      </xdr:nvPicPr>
      <xdr:blipFill rotWithShape="1">
        <a:blip xmlns:r="http://schemas.openxmlformats.org/officeDocument/2006/relationships" r:embed="rId2"/>
        <a:srcRect l="30584" t="7408" r="37939" b="11762"/>
        <a:stretch/>
      </xdr:blipFill>
      <xdr:spPr>
        <a:xfrm>
          <a:off x="734890" y="252364872"/>
          <a:ext cx="2384548" cy="3762378"/>
        </a:xfrm>
        <a:prstGeom prst="rect">
          <a:avLst/>
        </a:prstGeom>
      </xdr:spPr>
    </xdr:pic>
    <xdr:clientData/>
  </xdr:twoCellAnchor>
  <xdr:twoCellAnchor editAs="oneCell">
    <xdr:from>
      <xdr:col>6</xdr:col>
      <xdr:colOff>293237</xdr:colOff>
      <xdr:row>290</xdr:row>
      <xdr:rowOff>289877</xdr:rowOff>
    </xdr:from>
    <xdr:to>
      <xdr:col>6</xdr:col>
      <xdr:colOff>1869282</xdr:colOff>
      <xdr:row>290</xdr:row>
      <xdr:rowOff>1381125</xdr:rowOff>
    </xdr:to>
    <xdr:pic>
      <xdr:nvPicPr>
        <xdr:cNvPr id="12" name="Imagen 11">
          <a:extLst>
            <a:ext uri="{FF2B5EF4-FFF2-40B4-BE49-F238E27FC236}">
              <a16:creationId xmlns:a16="http://schemas.microsoft.com/office/drawing/2014/main" id="{34101C1F-AD3B-426C-9B84-4BAB104EBE09}"/>
            </a:ext>
          </a:extLst>
        </xdr:cNvPr>
        <xdr:cNvPicPr>
          <a:picLocks noChangeAspect="1"/>
        </xdr:cNvPicPr>
      </xdr:nvPicPr>
      <xdr:blipFill rotWithShape="1">
        <a:blip xmlns:r="http://schemas.openxmlformats.org/officeDocument/2006/relationships" r:embed="rId3"/>
        <a:srcRect t="7409" r="-87" b="4221"/>
        <a:stretch/>
      </xdr:blipFill>
      <xdr:spPr>
        <a:xfrm>
          <a:off x="9246737" y="248689971"/>
          <a:ext cx="1576045" cy="1091248"/>
        </a:xfrm>
        <a:prstGeom prst="rect">
          <a:avLst/>
        </a:prstGeom>
      </xdr:spPr>
    </xdr:pic>
    <xdr:clientData/>
  </xdr:twoCellAnchor>
  <xdr:twoCellAnchor editAs="oneCell">
    <xdr:from>
      <xdr:col>6</xdr:col>
      <xdr:colOff>202406</xdr:colOff>
      <xdr:row>293</xdr:row>
      <xdr:rowOff>358496</xdr:rowOff>
    </xdr:from>
    <xdr:to>
      <xdr:col>6</xdr:col>
      <xdr:colOff>1845469</xdr:colOff>
      <xdr:row>293</xdr:row>
      <xdr:rowOff>1559718</xdr:rowOff>
    </xdr:to>
    <xdr:pic>
      <xdr:nvPicPr>
        <xdr:cNvPr id="13" name="Imagen 12">
          <a:extLst>
            <a:ext uri="{FF2B5EF4-FFF2-40B4-BE49-F238E27FC236}">
              <a16:creationId xmlns:a16="http://schemas.microsoft.com/office/drawing/2014/main" id="{6DC276C2-2671-4CE1-909D-455ACC99E903}"/>
            </a:ext>
          </a:extLst>
        </xdr:cNvPr>
        <xdr:cNvPicPr>
          <a:picLocks noChangeAspect="1"/>
        </xdr:cNvPicPr>
      </xdr:nvPicPr>
      <xdr:blipFill rotWithShape="1">
        <a:blip xmlns:r="http://schemas.openxmlformats.org/officeDocument/2006/relationships" r:embed="rId4"/>
        <a:srcRect l="298" t="7409" r="881" b="10439"/>
        <a:stretch/>
      </xdr:blipFill>
      <xdr:spPr>
        <a:xfrm>
          <a:off x="9155906" y="250937434"/>
          <a:ext cx="1643063" cy="1201222"/>
        </a:xfrm>
        <a:prstGeom prst="rect">
          <a:avLst/>
        </a:prstGeom>
      </xdr:spPr>
    </xdr:pic>
    <xdr:clientData/>
  </xdr:twoCellAnchor>
  <xdr:twoCellAnchor editAs="oneCell">
    <xdr:from>
      <xdr:col>2</xdr:col>
      <xdr:colOff>1274310</xdr:colOff>
      <xdr:row>294</xdr:row>
      <xdr:rowOff>190499</xdr:rowOff>
    </xdr:from>
    <xdr:to>
      <xdr:col>3</xdr:col>
      <xdr:colOff>2119312</xdr:colOff>
      <xdr:row>294</xdr:row>
      <xdr:rowOff>3952874</xdr:rowOff>
    </xdr:to>
    <xdr:pic>
      <xdr:nvPicPr>
        <xdr:cNvPr id="14" name="Imagen 13">
          <a:extLst>
            <a:ext uri="{FF2B5EF4-FFF2-40B4-BE49-F238E27FC236}">
              <a16:creationId xmlns:a16="http://schemas.microsoft.com/office/drawing/2014/main" id="{A39B7705-17F2-4002-A197-E9AB8CD365E8}"/>
            </a:ext>
          </a:extLst>
        </xdr:cNvPr>
        <xdr:cNvPicPr>
          <a:picLocks noChangeAspect="1"/>
        </xdr:cNvPicPr>
      </xdr:nvPicPr>
      <xdr:blipFill rotWithShape="1">
        <a:blip xmlns:r="http://schemas.openxmlformats.org/officeDocument/2006/relationships" r:embed="rId5"/>
        <a:srcRect l="38398" t="4498" r="38162" b="22742"/>
        <a:stretch/>
      </xdr:blipFill>
      <xdr:spPr>
        <a:xfrm>
          <a:off x="4000841" y="252388687"/>
          <a:ext cx="2380909" cy="3762375"/>
        </a:xfrm>
        <a:prstGeom prst="rect">
          <a:avLst/>
        </a:prstGeom>
      </xdr:spPr>
    </xdr:pic>
    <xdr:clientData/>
  </xdr:twoCellAnchor>
  <xdr:twoCellAnchor editAs="oneCell">
    <xdr:from>
      <xdr:col>5</xdr:col>
      <xdr:colOff>1210416</xdr:colOff>
      <xdr:row>294</xdr:row>
      <xdr:rowOff>142873</xdr:rowOff>
    </xdr:from>
    <xdr:to>
      <xdr:col>6</xdr:col>
      <xdr:colOff>2071688</xdr:colOff>
      <xdr:row>294</xdr:row>
      <xdr:rowOff>3940558</xdr:rowOff>
    </xdr:to>
    <xdr:pic>
      <xdr:nvPicPr>
        <xdr:cNvPr id="15" name="Imagen 14">
          <a:extLst>
            <a:ext uri="{FF2B5EF4-FFF2-40B4-BE49-F238E27FC236}">
              <a16:creationId xmlns:a16="http://schemas.microsoft.com/office/drawing/2014/main" id="{F3096998-063A-4F09-9173-DB61F75370AC}"/>
            </a:ext>
          </a:extLst>
        </xdr:cNvPr>
        <xdr:cNvPicPr>
          <a:picLocks noChangeAspect="1"/>
        </xdr:cNvPicPr>
      </xdr:nvPicPr>
      <xdr:blipFill rotWithShape="1">
        <a:blip xmlns:r="http://schemas.openxmlformats.org/officeDocument/2006/relationships" r:embed="rId6"/>
        <a:srcRect l="54397" t="19183" r="10256" b="3560"/>
        <a:stretch/>
      </xdr:blipFill>
      <xdr:spPr>
        <a:xfrm>
          <a:off x="8711354" y="252341061"/>
          <a:ext cx="2313834" cy="3797685"/>
        </a:xfrm>
        <a:prstGeom prst="rect">
          <a:avLst/>
        </a:prstGeom>
      </xdr:spPr>
    </xdr:pic>
    <xdr:clientData/>
  </xdr:twoCellAnchor>
  <xdr:twoCellAnchor editAs="oneCell">
    <xdr:from>
      <xdr:col>7</xdr:col>
      <xdr:colOff>95252</xdr:colOff>
      <xdr:row>115</xdr:row>
      <xdr:rowOff>59532</xdr:rowOff>
    </xdr:from>
    <xdr:to>
      <xdr:col>7</xdr:col>
      <xdr:colOff>2286000</xdr:colOff>
      <xdr:row>115</xdr:row>
      <xdr:rowOff>1809749</xdr:rowOff>
    </xdr:to>
    <xdr:pic>
      <xdr:nvPicPr>
        <xdr:cNvPr id="9" name="Imagen 8">
          <a:extLst>
            <a:ext uri="{FF2B5EF4-FFF2-40B4-BE49-F238E27FC236}">
              <a16:creationId xmlns:a16="http://schemas.microsoft.com/office/drawing/2014/main" id="{2355C159-10A7-4AEC-9A1C-E67DA195C5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68065" y="56078438"/>
          <a:ext cx="2190748" cy="1750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5104</xdr:colOff>
      <xdr:row>115</xdr:row>
      <xdr:rowOff>1821657</xdr:rowOff>
    </xdr:from>
    <xdr:to>
      <xdr:col>7</xdr:col>
      <xdr:colOff>2324100</xdr:colOff>
      <xdr:row>116</xdr:row>
      <xdr:rowOff>188800</xdr:rowOff>
    </xdr:to>
    <xdr:pic>
      <xdr:nvPicPr>
        <xdr:cNvPr id="10" name="Imagen 9">
          <a:extLst>
            <a:ext uri="{FF2B5EF4-FFF2-40B4-BE49-F238E27FC236}">
              <a16:creationId xmlns:a16="http://schemas.microsoft.com/office/drawing/2014/main" id="{9337FC18-8018-40B1-97BD-8DFDD45184D7}"/>
            </a:ext>
            <a:ext uri="{147F2762-F138-4A5C-976F-8EAC2B608ADB}">
              <a16:predDERef xmlns:a16="http://schemas.microsoft.com/office/drawing/2014/main" pred="{7C341500-EEBC-F777-9B3D-A38C4CE6384B}"/>
            </a:ext>
          </a:extLst>
        </xdr:cNvPr>
        <xdr:cNvPicPr>
          <a:picLocks noChangeAspect="1"/>
        </xdr:cNvPicPr>
      </xdr:nvPicPr>
      <xdr:blipFill>
        <a:blip xmlns:r="http://schemas.openxmlformats.org/officeDocument/2006/relationships" r:embed="rId8"/>
        <a:stretch>
          <a:fillRect/>
        </a:stretch>
      </xdr:blipFill>
      <xdr:spPr>
        <a:xfrm rot="10800000" flipV="1">
          <a:off x="11077917" y="57840563"/>
          <a:ext cx="2318996" cy="1796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IC\Matriz%20Rendici&#243;n%20de%20Cuentas%202023-%20Tercer%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CC_MIC 23"/>
      <sheetName val="COMERCIO Y SERVICIOS"/>
      <sheetName val="INDUSTRIA"/>
      <sheetName val="MIPYMES "/>
      <sheetName val="REDIEX"/>
      <sheetName val="ADMINISTRACION"/>
      <sheetName val="MECIP"/>
      <sheetName val="GABINETE TECNICO"/>
      <sheetName val="AUDITORIA"/>
      <sheetName val="UTA"/>
    </sheetNames>
    <sheetDataSet>
      <sheetData sheetId="0"/>
      <sheetData sheetId="1"/>
      <sheetData sheetId="2"/>
      <sheetData sheetId="3"/>
      <sheetData sheetId="4"/>
      <sheetData sheetId="5">
        <row r="26">
          <cell r="E26" t="str">
            <v>Ejecutado</v>
          </cell>
          <cell r="F26" t="str">
            <v>Saldos</v>
          </cell>
        </row>
        <row r="133">
          <cell r="E133">
            <v>89902901913</v>
          </cell>
          <cell r="F133">
            <v>64382567209</v>
          </cell>
        </row>
      </sheetData>
      <sheetData sheetId="6"/>
      <sheetData sheetId="7"/>
      <sheetData sheetId="8"/>
      <sheetData sheetId="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micpy-my.sharepoint.com/personal/marta_delosrios_rediex_gov_py/_layouts/15/onedrive.aspx?ct=1698088297507&amp;or=OWA%2DNT&amp;cid=b748d532%2D7bdd%2D5bc1%2Da76c%2D814b8204c447&amp;fromShare=true&amp;ga=1&amp;id=%2Fpersonal%2Fmarta%5Fdelosrios%5Frediex%5Fgov%5Fpy%2FDocuments%2FRENDICION%20DE%20CTAS%20UTA%20EVIDENCIA%2F3er%20trimestre%2FPUNTO%203%2E4" TargetMode="External"/><Relationship Id="rId21" Type="http://schemas.openxmlformats.org/officeDocument/2006/relationships/hyperlink" Target="https://www.mic.gov.py/mic/w/aud_interna/pdf/Dictamen%20DGAI%2006_2023%20-%20Cumplim.%20Resolucion%20AGPE%2084.pdf" TargetMode="External"/><Relationship Id="rId42" Type="http://schemas.openxmlformats.org/officeDocument/2006/relationships/hyperlink" Target="https://micpy-my.sharepoint.com/:b:/g/personal/marta_delosrios_rediex_gov_py/Edz47x58-gdCpPj_AKGdDSsBzarB0RY6TJT9vQgEk-MP_w?e=yhE9EZ" TargetMode="External"/><Relationship Id="rId47" Type="http://schemas.openxmlformats.org/officeDocument/2006/relationships/hyperlink" Target="https://micpy-my.sharepoint.com/:f:/g/personal/bianca_balbuena_mic_gov_py/EuaYWlgPC01Js9mEPsABHgYB2BXNseA6HzHA75L4VU49VQ?e=c043A0" TargetMode="External"/><Relationship Id="rId63" Type="http://schemas.openxmlformats.org/officeDocument/2006/relationships/hyperlink" Target="https://micpy-my.sharepoint.com/personal/admorel_mic_gov_py/_layouts/15/onedrive.aspx?id=%2Fpersonal%2Fadmorel%5Fmic%5Fgov%5Fpy%2FDocuments%2FEvidencias%20Informe%20Rendici%C3%B3n%20de%20Cuentas%20DGCS%2FInforme%20Rendici%C3%B3n%20de%20Cuentas%20DGCS%202023&amp;ga=1" TargetMode="External"/><Relationship Id="rId68" Type="http://schemas.openxmlformats.org/officeDocument/2006/relationships/hyperlink" Target="https://drive.google.com/drive/folders/1ypY6SLVi71gyYsKSA1IsrojXyhbYOQ8T" TargetMode="External"/><Relationship Id="rId84" Type="http://schemas.openxmlformats.org/officeDocument/2006/relationships/hyperlink" Target="https://www.mic.gov.py/mic/w/mic/pdf/inciso_c/sueldos_202304-Abr.pdf" TargetMode="External"/><Relationship Id="rId89" Type="http://schemas.openxmlformats.org/officeDocument/2006/relationships/hyperlink" Target="https://www.mic.gov.py/mic/w/mic/pdf/inciso_c/sueldos_202308-Ago.pdf" TargetMode="External"/><Relationship Id="rId16" Type="http://schemas.openxmlformats.org/officeDocument/2006/relationships/hyperlink" Target="https://sellointegridad.senac.gov.py/" TargetMode="External"/><Relationship Id="rId107" Type="http://schemas.openxmlformats.org/officeDocument/2006/relationships/hyperlink" Target="https://drive.google.com/drive/folders/1UGeskI1G1c5NtKWqh6b8pGIZPP0eleke" TargetMode="External"/><Relationship Id="rId11" Type="http://schemas.openxmlformats.org/officeDocument/2006/relationships/hyperlink" Target="https://transparencia.senac.gov.py/gestion-cumplimiento" TargetMode="External"/><Relationship Id="rId32" Type="http://schemas.openxmlformats.org/officeDocument/2006/relationships/hyperlink" Target="https://www.instagram.com/rediex_paraguay/" TargetMode="External"/><Relationship Id="rId37" Type="http://schemas.openxmlformats.org/officeDocument/2006/relationships/hyperlink" Target="..\..\..\..\..\..\OneDrive%20-%20MINISTERIO%20DE%20INDUSTRIA%20Y%20COMERCIO\RENDICION%20DE%20CTAS%20UTA%20EVIDENCIA\3er%20trimestre\PUNTO%206\Atencion%20inversionistas\Atenci&#243;n_%20INVERSIONISTAS_%20pedido%20de%20estad&#237;sticas%20para%20Rendici&#243;n%20de%20Cuentas%20JULIO%20A%20SETIEMBRE.pdf" TargetMode="External"/><Relationship Id="rId53" Type="http://schemas.openxmlformats.org/officeDocument/2006/relationships/hyperlink" Target="https://micpy-my.sharepoint.com/:b:/g/personal/bianca_balbuena_mic_gov_py/EYGDWhC7JxpHgDRJer-lwv0BlFIGmMZEBhY6DSjLA5bXTw?e=P4oPdG" TargetMode="External"/><Relationship Id="rId58" Type="http://schemas.openxmlformats.org/officeDocument/2006/relationships/hyperlink" Target="https://transparencia.senac.gov.py/gestion-cumplimiento" TargetMode="External"/><Relationship Id="rId74" Type="http://schemas.openxmlformats.org/officeDocument/2006/relationships/hyperlink" Target="https://micpy-my.sharepoint.com/:b:/g/personal/jfernandez_mic_gov_py/EdDeMInzInVPsu0bQ11Qu-MBOgxNlqAFxZp_oA1UqoFkIg" TargetMode="External"/><Relationship Id="rId79" Type="http://schemas.openxmlformats.org/officeDocument/2006/relationships/hyperlink" Target="https://micpy-my.sharepoint.com/personal/admorel_mic_gov_py/_layouts/15/onedrive.aspx?id=%2Fpersonal%2Fadmorel%5Fmic%5Fgov%5Fpy%2FDocuments%2FEvidencias%20Informe%20Rendici%C3%B3n%20de%20Cuentas%20DGCS%2FInforme%20Rendici%C3%B3n%20de%20Cuentas%20DGCS%202023%2F3er%2E%20Trimestre%202023%2FCapacitaciones%20en%20Comercio%20de%20Servicios%20y%20REPSE%2F7%2E%20Julio%202023&amp;view=0" TargetMode="External"/><Relationship Id="rId102" Type="http://schemas.openxmlformats.org/officeDocument/2006/relationships/hyperlink" Target="https://micpy-my.sharepoint.com/personal/marta_delosrios_rediex_gov_py/_layouts/15/onedrive.aspx?ct=1698095301142&amp;or=OWA%2DNT&amp;cid=be8f04ec%2D6b06%2D8663%2D4f4c%2Dbce195744d1c&amp;fromShare=true&amp;ga=1&amp;id=%2Fpersonal%2Fmarta%5Fdelosrios%5Frediex%5Fgov%5Fpy%2FDocuments%2FRENDICION%20DE%20CTAS%20UTA%20EVIDENCIA%2F3er%20trimestre%2FPUNTO%206" TargetMode="External"/><Relationship Id="rId5" Type="http://schemas.openxmlformats.org/officeDocument/2006/relationships/hyperlink" Target="https://www.mic.gov.py/mic/w/mic/Rendicion.php" TargetMode="External"/><Relationship Id="rId90" Type="http://schemas.openxmlformats.org/officeDocument/2006/relationships/hyperlink" Target="https://www.mic.gov.py/mic/w/mic/pdf/inciso_c/sueldos_202307-Jul.pdf" TargetMode="External"/><Relationship Id="rId95" Type="http://schemas.openxmlformats.org/officeDocument/2006/relationships/hyperlink" Target="https://micpy-my.sharepoint.com/:f:/g/personal/bianca_balbuena_mic_gov_py/EoiIbYs47G5GqlcBhAhngYUBZUix2_bIGAr5aYw4AUmG2A?e=FjKPxJ" TargetMode="External"/><Relationship Id="rId22" Type="http://schemas.openxmlformats.org/officeDocument/2006/relationships/hyperlink" Target="https://www.mic.gov.py/mic/w/aud_interna/pdf/Dictamen%20DGAI%2007_2023%20-%20Correccion%20Imput.%20Presup..pdf" TargetMode="External"/><Relationship Id="rId27" Type="http://schemas.openxmlformats.org/officeDocument/2006/relationships/hyperlink" Target="https://micpy-my.sharepoint.com/:f:/g/personal/marta_delosrios_rediex_gov_py/EjbTze7In4hNkjRfWrdT4_0B3XtB-KnAGuz79q07hubuVQ?e=excblB" TargetMode="External"/><Relationship Id="rId43" Type="http://schemas.openxmlformats.org/officeDocument/2006/relationships/hyperlink" Target="https://micpy-my.sharepoint.com/:f:/g/personal/marta_delosrios_rediex_gov_py/EjwghwfWMPtPgKrWmGzYGWMBiGnBU_vM-nrV23XNaxC9dw?e=cIoatk" TargetMode="External"/><Relationship Id="rId48" Type="http://schemas.openxmlformats.org/officeDocument/2006/relationships/hyperlink" Target="https://micpy-my.sharepoint.com/:x:/g/personal/bianca_balbuena_mic_gov_py/EfoDyQb8zU5MkMDTrlOOEd0BKAsU0OabFhCgd6HLQIo52g?e=KGyWke" TargetMode="External"/><Relationship Id="rId64" Type="http://schemas.openxmlformats.org/officeDocument/2006/relationships/hyperlink" Target="https://micpy-my.sharepoint.com/personal/admorel_mic_gov_py/_layouts/15/onedrive.aspx?ga=1&amp;id=%2Fpersonal%2Fadmorel%5Fmic%5Fgov%5Fpy%2FDocuments%2FEvidencias%20Informe%20Rendici%C3%B3n%20de%20Cuentas%20DGCS%2FInforme%20Rendici%C3%B3n%20de%20Cuentas%20DGCS%202023%2F3er%2E%20Trimestre%202023" TargetMode="External"/><Relationship Id="rId69" Type="http://schemas.openxmlformats.org/officeDocument/2006/relationships/hyperlink" Target="https://www.acraiz.gov.py/html/Agentesderegistrosvit.html" TargetMode="External"/><Relationship Id="rId80" Type="http://schemas.openxmlformats.org/officeDocument/2006/relationships/hyperlink" Target="../../../../../../../../:f:/g/personal/scomercio_mic_gov_py/Euov9Rt6JddPs2y5Ri-BHwwBO1FyBKmRKiLNzqe3dHWmSw?e=3ETfZl" TargetMode="External"/><Relationship Id="rId85" Type="http://schemas.openxmlformats.org/officeDocument/2006/relationships/hyperlink" Target="https://www.mic.gov.py/mic/w/mic/pdf/inciso_c/sueldos_202303-Mar.pdf" TargetMode="External"/><Relationship Id="rId12" Type="http://schemas.openxmlformats.org/officeDocument/2006/relationships/hyperlink" Target="https://transparencia.senac.gov.py/gestion-cumplimiento" TargetMode="External"/><Relationship Id="rId17" Type="http://schemas.openxmlformats.org/officeDocument/2006/relationships/hyperlink" Target="https://forms.office.com/Pages/ResponsePage.aspx?id=zSoj4y6t_E-r7KGDtvLB7b9mlSxv_C1HtWYQqJDvX7VUN1lFTkpISzBETlJGTkZDUENEVkwyNlRZMS4u" TargetMode="External"/><Relationship Id="rId33" Type="http://schemas.openxmlformats.org/officeDocument/2006/relationships/hyperlink" Target="https://www.facebook.com/rediexpy" TargetMode="External"/><Relationship Id="rId38" Type="http://schemas.openxmlformats.org/officeDocument/2006/relationships/hyperlink" Target="..\..\..\..\..\..\OneDrive%20-%20MINISTERIO%20DE%20INDUSTRIA%20Y%20COMERCIO\RENDICION%20DE%20CTAS%20UTA%20EVIDENCIA\3er%20trimestre\PUNTO%206\Atencion%20inversionistas\Atenci&#243;n_%20INVERSIONISTAS_%20pedido%20de%20estad&#237;sticas%20para%20Rendici&#243;n%20de%20Cuentas%20JULIO%20A%20SETIEMBRE.pdf" TargetMode="External"/><Relationship Id="rId59" Type="http://schemas.openxmlformats.org/officeDocument/2006/relationships/hyperlink" Target="https://transparencia.senac.gov.py/gestion-cumplimiento" TargetMode="External"/><Relationship Id="rId103" Type="http://schemas.openxmlformats.org/officeDocument/2006/relationships/hyperlink" Target="https://micpy-my.sharepoint.com/personal/marta_delosrios_rediex_gov_py/_layouts/15/onedrive.aspx?ct=1698095404853&amp;or=OWA%2DNT&amp;cid=fe533572%2D94f7%2D47a9%2D0470%2D5a38ca972bfb&amp;fromShare=true&amp;ga=1&amp;id=%2Fpersonal%2Fmarta%5Fdelosrios%5Frediex%5Fgov%5Fpy%2FDocuments%2FRENDICION%20DE%20CTAS%20UTA%20EVIDENCIA%2F3er%20trimestre%2FPUNTO%206" TargetMode="External"/><Relationship Id="rId108" Type="http://schemas.openxmlformats.org/officeDocument/2006/relationships/printerSettings" Target="../printerSettings/printerSettings1.bin"/><Relationship Id="rId54" Type="http://schemas.openxmlformats.org/officeDocument/2006/relationships/hyperlink" Target="https://micpy-my.sharepoint.com/:b:/g/personal/bianca_balbuena_mic_gov_py/EYGDWhC7JxpHgDRJer-lwv0BlFIGmMZEBhY6DSjLA5bXTw?e=P4oPdG" TargetMode="External"/><Relationship Id="rId70" Type="http://schemas.openxmlformats.org/officeDocument/2006/relationships/hyperlink" Target="https://drive.google.com/drive/folders/1WJLMlccfvCjLOtPH-jEa-482b3TwAUKY" TargetMode="External"/><Relationship Id="rId75" Type="http://schemas.openxmlformats.org/officeDocument/2006/relationships/hyperlink" Target="http://www.acraiz.gov.py/" TargetMode="External"/><Relationship Id="rId91" Type="http://schemas.openxmlformats.org/officeDocument/2006/relationships/hyperlink" Target="https://www.mic.gov.py/mic/w/mic/pdf/inciso_c/sueldos_202306-Jun.pdf" TargetMode="External"/><Relationship Id="rId96" Type="http://schemas.openxmlformats.org/officeDocument/2006/relationships/hyperlink" Target="https://micpy-my.sharepoint.com/:b:/g/personal/bianca_balbuena_mic_gov_py/EYGDWhC7JxpHgDRJer-lwv0BlFIGmMZEBhY6DSjLA5bXTw?e=P4oPdG" TargetMode="External"/><Relationship Id="rId1" Type="http://schemas.openxmlformats.org/officeDocument/2006/relationships/hyperlink" Target="https://www.mic.gov.py/mic/w/mic/Rendicion.php" TargetMode="External"/><Relationship Id="rId6" Type="http://schemas.openxmlformats.org/officeDocument/2006/relationships/hyperlink" Target="https://docs.google.com/forms/d/1vGaoyzdB7n69-05QUqAgehzcqRbehieruErEptDpKUY/edit" TargetMode="External"/><Relationship Id="rId15" Type="http://schemas.openxmlformats.org/officeDocument/2006/relationships/hyperlink" Target="https://bit.ly/DenunciadeCombustible" TargetMode="External"/><Relationship Id="rId23" Type="http://schemas.openxmlformats.org/officeDocument/2006/relationships/hyperlink" Target="https://drive.google.com/file/d/1YOl3Q--zrCthEXaj5wWDxFnpVohPj28X/view?usp=sharing" TargetMode="External"/><Relationship Id="rId28" Type="http://schemas.openxmlformats.org/officeDocument/2006/relationships/hyperlink" Target="mailto:info@rediex.gov.py" TargetMode="External"/><Relationship Id="rId36" Type="http://schemas.openxmlformats.org/officeDocument/2006/relationships/hyperlink" Target="mailto:info@rediex.gov.py" TargetMode="External"/><Relationship Id="rId49" Type="http://schemas.openxmlformats.org/officeDocument/2006/relationships/hyperlink" Target="https://micpy-my.sharepoint.com/:x:/g/personal/bianca_balbuena_mic_gov_py/Ee1TqAWhb4lCpsqWEvlo6oEBjUWQiCAHdyEo1VNZr10aXg?e=Sqx8rM" TargetMode="External"/><Relationship Id="rId57" Type="http://schemas.openxmlformats.org/officeDocument/2006/relationships/hyperlink" Target="https://micpy-my.sharepoint.com/:b:/g/personal/bianca_balbuena_mic_gov_py/ETHiBLcz_-1Ooe8tutj5Q6cBdYHFlKPejfUgwWtpPwOn5Q?e=JJU6OO" TargetMode="External"/><Relationship Id="rId106" Type="http://schemas.openxmlformats.org/officeDocument/2006/relationships/hyperlink" Target="https://datos.vue.gov.py/registros/datos" TargetMode="External"/><Relationship Id="rId10" Type="http://schemas.openxmlformats.org/officeDocument/2006/relationships/hyperlink" Target="https://transparencia.senac.gov.py/gestion-cumplimiento" TargetMode="External"/><Relationship Id="rId31" Type="http://schemas.openxmlformats.org/officeDocument/2006/relationships/hyperlink" Target="https://www.linkedin.com/company/rediexpy/" TargetMode="External"/><Relationship Id="rId44" Type="http://schemas.openxmlformats.org/officeDocument/2006/relationships/hyperlink" Target="https://micpy-my.sharepoint.com/:f:/g/personal/bianca_balbuena_mic_gov_py/EoiIbYs47G5GqlcBhAhngYUBZUix2_bIGAr5aYw4AUmG2A?e=FjKPxJ" TargetMode="External"/><Relationship Id="rId52" Type="http://schemas.openxmlformats.org/officeDocument/2006/relationships/hyperlink" Target="https://micpy-my.sharepoint.com/:b:/g/personal/bianca_balbuena_mic_gov_py/EYGDWhC7JxpHgDRJer-lwv0BlFIGmMZEBhY6DSjLA5bXTw?e=P4oPdG" TargetMode="External"/><Relationship Id="rId60" Type="http://schemas.openxmlformats.org/officeDocument/2006/relationships/hyperlink" Target="https://transparencia.senac.gov.py/gestion-cumplimiento" TargetMode="External"/><Relationship Id="rId65" Type="http://schemas.openxmlformats.org/officeDocument/2006/relationships/hyperlink" Target="https://micpy-my.sharepoint.com/personal/admorel_mic_gov_py/_layouts/15/onedrive.aspx?ga=1&amp;id=%2Fpersonal%2Fadmorel%5Fmic%5Fgov%5Fpy%2FDocuments%2FEvidencias%20Informe%20Rendici%C3%B3n%20de%20Cuentas%20DGCS%2FInforme%20Rendici%C3%B3n%20de%20Cuentas%20DGCS%202023%2F3er%2E%20Trimestre%202023" TargetMode="External"/><Relationship Id="rId73" Type="http://schemas.openxmlformats.org/officeDocument/2006/relationships/hyperlink" Target="https://documentos.mercosur.int/" TargetMode="External"/><Relationship Id="rId78" Type="http://schemas.openxmlformats.org/officeDocument/2006/relationships/hyperlink" Target="https://drive.google.com/file/d/13vbPljdI4LP_uAPEt343_25VdaeDOpZd/view?usp=share_link" TargetMode="External"/><Relationship Id="rId81" Type="http://schemas.openxmlformats.org/officeDocument/2006/relationships/hyperlink" Target="https://www.mic.gov.py/mic/w/mic/pdf/inciso_c/sueldos_202301-Ene.pdf" TargetMode="External"/><Relationship Id="rId86" Type="http://schemas.openxmlformats.org/officeDocument/2006/relationships/hyperlink" Target="https://www.mic.gov.py/mic/w/mic/pdf/inciso_c/sueldos_202305-May.pdf" TargetMode="External"/><Relationship Id="rId94" Type="http://schemas.openxmlformats.org/officeDocument/2006/relationships/hyperlink" Target="https://sellointegridad.senac.gov.py/" TargetMode="External"/><Relationship Id="rId99" Type="http://schemas.openxmlformats.org/officeDocument/2006/relationships/hyperlink" Target="https://www.contrataciones.gov.py/licitaciones/adjudicacion/431153-licitacion-concurso-ofertas-n-2-2023-sbe-contratacion-seguro-vehiculos-edificios-1/resumen-adjudicacion.html" TargetMode="External"/><Relationship Id="rId101" Type="http://schemas.openxmlformats.org/officeDocument/2006/relationships/hyperlink" Target="https://micpy-my.sharepoint.com/personal/marta_delosrios_rediex_gov_py/_layouts/15/onedrive.aspx?ct=1698095301142&amp;or=OWA%2DNT&amp;cid=be8f04ec%2D6b06%2D8663%2D4f4c%2Dbce195744d1c&amp;fromShare=true&amp;ga=1&amp;id=%2Fpersonal%2Fmarta%5Fdelosrios%5Frediex%5Fgov%5Fpy%2FDocuments%2FRENDICION%20DE%20CTAS%20UTA%20EVIDENCIA%2F3er%20trimestre%2FPUNTO%206" TargetMode="External"/><Relationship Id="rId4" Type="http://schemas.openxmlformats.org/officeDocument/2006/relationships/hyperlink" Target="https://denuncias.gov.py/portal-publico" TargetMode="External"/><Relationship Id="rId9" Type="http://schemas.openxmlformats.org/officeDocument/2006/relationships/hyperlink" Target="https://transparencia.senac.gov.py/gestion-cumplimiento" TargetMode="External"/><Relationship Id="rId13" Type="http://schemas.openxmlformats.org/officeDocument/2006/relationships/hyperlink" Target="https://transparencia.senac.gov.py/gestion-cumplimiento" TargetMode="External"/><Relationship Id="rId18" Type="http://schemas.openxmlformats.org/officeDocument/2006/relationships/hyperlink" Target="https://denuncias.gov.py/portal-publico" TargetMode="External"/><Relationship Id="rId39" Type="http://schemas.openxmlformats.org/officeDocument/2006/relationships/hyperlink" Target="..\..\..\..\..\..\OneDrive%20-%20MINISTERIO%20DE%20INDUSTRIA%20Y%20COMERCIO\RENDICION%20DE%20CTAS%20UTA%20EVIDENCIA\3er%20trimestre\PUNTO%206\1.1.1.2\1.1.1.2%203er.%20Informe%20Trimestral%20Especialista%20Sectorial%20Senior.pdf" TargetMode="External"/><Relationship Id="rId109" Type="http://schemas.openxmlformats.org/officeDocument/2006/relationships/drawing" Target="../drawings/drawing1.xml"/><Relationship Id="rId34" Type="http://schemas.openxmlformats.org/officeDocument/2006/relationships/hyperlink" Target="https://paraguayexport.gov.py/" TargetMode="External"/><Relationship Id="rId50" Type="http://schemas.openxmlformats.org/officeDocument/2006/relationships/hyperlink" Target="https://micpy-my.sharepoint.com/:f:/g/personal/bianca_balbuena_mic_gov_py/EuaYWlgPC01Js9mEPsABHgYB2BXNseA6HzHA75L4VU49VQ?e=bkupKz" TargetMode="External"/><Relationship Id="rId55" Type="http://schemas.openxmlformats.org/officeDocument/2006/relationships/hyperlink" Target="https://micpy-my.sharepoint.com/:b:/g/personal/bianca_balbuena_mic_gov_py/ETHiBLcz_-1Ooe8tutj5Q6cBdYHFlKPejfUgwWtpPwOn5Q?e=JJU6OO" TargetMode="External"/><Relationship Id="rId76" Type="http://schemas.openxmlformats.org/officeDocument/2006/relationships/hyperlink" Target="mailto:info-dgce@mic.gov.py" TargetMode="External"/><Relationship Id="rId97" Type="http://schemas.openxmlformats.org/officeDocument/2006/relationships/hyperlink" Target="https://micpy-my.sharepoint.com/:f:/g/personal/bianca_balbuena_mic_gov_py/EuaYWlgPC01Js9mEPsABHgYB2BXNseA6HzHA75L4VU49VQ?e=bkupKz" TargetMode="External"/><Relationship Id="rId104" Type="http://schemas.openxmlformats.org/officeDocument/2006/relationships/hyperlink" Target="https://micpy-my.sharepoint.com/personal/marta_delosrios_rediex_gov_py/_layouts/15/onedrive.aspx?ct=1698095404853&amp;or=OWA%2DNT&amp;cid=fe533572%2D94f7%2D47a9%2D0470%2D5a38ca972bfb&amp;fromShare=true&amp;ga=1&amp;id=%2Fpersonal%2Fmarta%5Fdelosrios%5Frediex%5Fgov%5Fpy%2FDocuments%2FRENDICION%20DE%20CTAS%20UTA%20EVIDENCIA%2F3er%20trimestre%2FPUNTO%206" TargetMode="External"/><Relationship Id="rId7" Type="http://schemas.openxmlformats.org/officeDocument/2006/relationships/hyperlink" Target="https://www.mic.gov.py/mic/w/contenido.php?pagina=1&amp;id=3129" TargetMode="External"/><Relationship Id="rId71" Type="http://schemas.openxmlformats.org/officeDocument/2006/relationships/hyperlink" Target="https://drive.google.com/drive/folders/1dFACDMbYoFRnA8s_3JQ7JXecxoyVoeYV" TargetMode="External"/><Relationship Id="rId92" Type="http://schemas.openxmlformats.org/officeDocument/2006/relationships/hyperlink" Target="https://www.mic.gov.py/mic/w/inicio.php" TargetMode="External"/><Relationship Id="rId2" Type="http://schemas.openxmlformats.org/officeDocument/2006/relationships/hyperlink" Target="https://www.mic.gov.py/mic/w/mic/pdf/188.2021.pdf" TargetMode="External"/><Relationship Id="rId29" Type="http://schemas.openxmlformats.org/officeDocument/2006/relationships/hyperlink" Target="mailto:info@rediex.gov.py" TargetMode="External"/><Relationship Id="rId24" Type="http://schemas.openxmlformats.org/officeDocument/2006/relationships/hyperlink" Target="https://micpy-my.sharepoint.com/:x:/r/personal/marta_delosrios_rediex_gov_py/_layouts/15/Doc.aspx?sourcedoc=%7BB8FDFD1D-6925-4875-98CC-1B7CAE297F12%7D&amp;file=Export%20plataformas%202016-Sep%202023.xlsx&amp;action=default&amp;mobileredirect=true" TargetMode="External"/><Relationship Id="rId40" Type="http://schemas.openxmlformats.org/officeDocument/2006/relationships/hyperlink" Target="..\..\..\..\..\..\OneDrive%20-%20MINISTERIO%20DE%20INDUSTRIA%20Y%20COMERCIO\RENDICION%20DE%20CTAS%20UTA%20EVIDENCIA\3er%20trimestre\PUNTO%206\1.1.3.1\1.1.3.1%20Reporte%203er%20trimestre%20DAE-3-UTA.pdf" TargetMode="External"/><Relationship Id="rId45" Type="http://schemas.openxmlformats.org/officeDocument/2006/relationships/hyperlink" Target="https://micpy-my.sharepoint.com/:f:/g/personal/bianca_balbuena_mic_gov_py/EkF8ktE2jiRAjy1qOW9lYkYBs18i59dqRbcYf5J88zevLg?e=vcC5cV" TargetMode="External"/><Relationship Id="rId66" Type="http://schemas.openxmlformats.org/officeDocument/2006/relationships/hyperlink" Target="https://drive.google.com/drive/folders/1eepI4EmJjLhjBlmuo2XnLpWfLLP_B9PY" TargetMode="External"/><Relationship Id="rId87" Type="http://schemas.openxmlformats.org/officeDocument/2006/relationships/hyperlink" Target="https://www.mic.gov.py/mic/w/mic/pdf/inciso_c/sueldos_202305-May.pdf" TargetMode="External"/><Relationship Id="rId110" Type="http://schemas.openxmlformats.org/officeDocument/2006/relationships/vmlDrawing" Target="../drawings/vmlDrawing1.vml"/><Relationship Id="rId61" Type="http://schemas.openxmlformats.org/officeDocument/2006/relationships/hyperlink" Target="https://micpy-my.sharepoint.com/:x:/g/personal/rosmery_mic_gov_py/EeCSHUZiw7JAmwsFo91I1IsBZDHMcP-ag1HOzBM7bv5wlA?e=KNI0rFcapacitaciones@mic.gov.py;%20+595%20984%20262889https://youtube.com/@viceministeriodemipymes2457?si=nM3N-ogvDw7Eyk8Jhttps://www.mipymes.gov.py/capacitacion/" TargetMode="External"/><Relationship Id="rId82" Type="http://schemas.openxmlformats.org/officeDocument/2006/relationships/hyperlink" Target="https://www.mic.gov.py/mic/w/mic/pdf/inciso_c/sueldos_202302-Feb.pdf" TargetMode="External"/><Relationship Id="rId19" Type="http://schemas.openxmlformats.org/officeDocument/2006/relationships/hyperlink" Target="https://www.mic.gov.py/mic/w/aud_interna/pdf/Informe%20de%20Auditor%C3%ADa%20D.G.A.I.%20N%C2%B0%2016.2023%20-%20Auditor%C3%ADa%20Especial%20Vi%C3%A1ticos-Combustible.PDF" TargetMode="External"/><Relationship Id="rId14" Type="http://schemas.openxmlformats.org/officeDocument/2006/relationships/hyperlink" Target="https://transparencia.senac.gov.py/gestion-cumplimiento" TargetMode="External"/><Relationship Id="rId30" Type="http://schemas.openxmlformats.org/officeDocument/2006/relationships/hyperlink" Target="http://www.twitter.com/rediexparaguay" TargetMode="External"/><Relationship Id="rId35" Type="http://schemas.openxmlformats.org/officeDocument/2006/relationships/hyperlink" Target="http://www.rediex.gov.py/" TargetMode="External"/><Relationship Id="rId56" Type="http://schemas.openxmlformats.org/officeDocument/2006/relationships/hyperlink" Target="https://micpy-my.sharepoint.com/:b:/g/personal/bianca_balbuena_mic_gov_py/ETHiBLcz_-1Ooe8tutj5Q6cBdYHFlKPejfUgwWtpPwOn5Q?e=JJU6OO" TargetMode="External"/><Relationship Id="rId77" Type="http://schemas.openxmlformats.org/officeDocument/2006/relationships/hyperlink" Target="mailto:reclamo-dgce@mic.gov.py" TargetMode="External"/><Relationship Id="rId100" Type="http://schemas.openxmlformats.org/officeDocument/2006/relationships/hyperlink" Target="https://drive.google.com/file/d/1YOl3Q--zrCthEXaj5wWDxFnpVohPj28X/view?usp=sharing" TargetMode="External"/><Relationship Id="rId105" Type="http://schemas.openxmlformats.org/officeDocument/2006/relationships/hyperlink" Target="https://micpy-my.sharepoint.com/personal/admorel_mic_gov_py/_layouts/15/onedrive.aspx?ga=1&amp;id=%2Fpersonal%2Fadmorel%5Fmic%5Fgov%5Fpy%2FDocuments%2FEvidencias%20Informe%20Rendici%C3%B3n%20de%20Cuentas%20DGCS%2FInforme%20Rendici%C3%B3n%20de%20Cuentas%20DGCS%202023%2F3er%2E%20Trimestre%202023" TargetMode="External"/><Relationship Id="rId8" Type="http://schemas.openxmlformats.org/officeDocument/2006/relationships/hyperlink" Target="https://www.mic.gov.py/mic/w/inicio.php" TargetMode="External"/><Relationship Id="rId51" Type="http://schemas.openxmlformats.org/officeDocument/2006/relationships/hyperlink" Target="https://micpy-my.sharepoint.com/:f:/g/personal/bianca_balbuena_mic_gov_py/EuaYWlgPC01Js9mEPsABHgYB2BXNseA6HzHA75L4VU49VQ?e=bkupKz" TargetMode="External"/><Relationship Id="rId72" Type="http://schemas.openxmlformats.org/officeDocument/2006/relationships/hyperlink" Target="https://drive.google.com/drive/folders/14frqgNpXbmZ90MlobKRaJCOj6H63kdqX" TargetMode="External"/><Relationship Id="rId93" Type="http://schemas.openxmlformats.org/officeDocument/2006/relationships/hyperlink" Target="https://denuncias.gov.py/portal-publico" TargetMode="External"/><Relationship Id="rId98" Type="http://schemas.openxmlformats.org/officeDocument/2006/relationships/hyperlink" Target="https://docs.google.com/document/d/1B6QDCrffm8v_zOPtsUZnBx6VYCF0f3RH/edit?usp=sharing&amp;ouid=112475152875146874365&amp;rtpof=true&amp;sd=true" TargetMode="External"/><Relationship Id="rId3" Type="http://schemas.openxmlformats.org/officeDocument/2006/relationships/hyperlink" Target="https://www.mic.gov.py/mic/w/Denuncia.php" TargetMode="External"/><Relationship Id="rId25" Type="http://schemas.openxmlformats.org/officeDocument/2006/relationships/hyperlink" Target="https://www.mic.gov.py/mic/w/mic/pdf/Res.%20MIC-%20PLAN%20DE%20RENDICION%20DE%20CUENTAS%20A%20LA%20CIUDADANIA%202023.pdf" TargetMode="External"/><Relationship Id="rId46" Type="http://schemas.openxmlformats.org/officeDocument/2006/relationships/hyperlink" Target="https://micpy-my.sharepoint.com/:f:/g/personal/bianca_balbuena_mic_gov_py/ElzIx0jrsQxEi3cwhzTCpf8Bwyyx7361yE8_h6r1ILSTrA?e=iW2qaq" TargetMode="External"/><Relationship Id="rId67" Type="http://schemas.openxmlformats.org/officeDocument/2006/relationships/hyperlink" Target="https://drive.google.com/drive/folders/1hfikMO9_7aSL8ZssHfgoro7swzqDXPfs" TargetMode="External"/><Relationship Id="rId20" Type="http://schemas.openxmlformats.org/officeDocument/2006/relationships/hyperlink" Target="https://www.mic.gov.py/mic/w/aud_interna/pdf/Informe%20de%20Auditor%C3%ADa%20D.G.A.I%20N%C2%BA%2014.2023%20%E2%80%9CIncorporaci%C3%B3n%20de%20Bines%20y%20Servicios%E2%80%9D.pdf" TargetMode="External"/><Relationship Id="rId41" Type="http://schemas.openxmlformats.org/officeDocument/2006/relationships/hyperlink" Target="https://micpy-my.sharepoint.com/:f:/g/personal/marta_delosrios_rediex_gov_py/EuCxDGjtb4tKrjZ7yzpCirkB-rr0Npk9m3bP6uT3eZEj6g?e=cQfq2Z" TargetMode="External"/><Relationship Id="rId62" Type="http://schemas.openxmlformats.org/officeDocument/2006/relationships/hyperlink" Target="https://datos.vue.gov.py/registros/datos" TargetMode="External"/><Relationship Id="rId83" Type="http://schemas.openxmlformats.org/officeDocument/2006/relationships/hyperlink" Target="https://www.mic.gov.py/mic/w/mic/pdf/inciso_c/sueldos_202305-May.pdf" TargetMode="External"/><Relationship Id="rId88" Type="http://schemas.openxmlformats.org/officeDocument/2006/relationships/hyperlink" Target="https://www.mic.gov.py/mic/w/mic/pdf/inciso_c/sueldos_202305-May.pdf" TargetMode="External"/><Relationship Id="rId11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03"/>
  <sheetViews>
    <sheetView tabSelected="1" topLeftCell="A379" zoomScale="77" zoomScaleNormal="77" workbookViewId="0">
      <selection activeCell="H156" sqref="H156"/>
    </sheetView>
  </sheetViews>
  <sheetFormatPr baseColWidth="10" defaultColWidth="9.140625" defaultRowHeight="15"/>
  <cols>
    <col min="1" max="1" width="13.5703125" style="138" customWidth="1"/>
    <col min="2" max="2" width="27.28515625" style="138" customWidth="1"/>
    <col min="3" max="3" width="23" style="138" customWidth="1"/>
    <col min="4" max="4" width="46" style="138" customWidth="1"/>
    <col min="5" max="5" width="26.7109375" style="138" customWidth="1"/>
    <col min="6" max="6" width="21.7109375" style="138" customWidth="1"/>
    <col min="7" max="7" width="31.7109375" style="138" customWidth="1"/>
    <col min="8" max="8" width="36.5703125" style="100" customWidth="1"/>
    <col min="9" max="16384" width="9.140625" style="1"/>
  </cols>
  <sheetData>
    <row r="1" spans="1:11" ht="15.75">
      <c r="A1" s="343" t="s">
        <v>78</v>
      </c>
      <c r="B1" s="343"/>
      <c r="C1" s="343"/>
      <c r="D1" s="343"/>
      <c r="E1" s="343"/>
      <c r="F1" s="343"/>
      <c r="G1" s="343"/>
      <c r="H1" s="47"/>
      <c r="I1" s="18"/>
      <c r="J1" s="19"/>
      <c r="K1" s="19"/>
    </row>
    <row r="2" spans="1:11" ht="15.75">
      <c r="A2" s="343"/>
      <c r="B2" s="343"/>
      <c r="C2" s="343"/>
      <c r="D2" s="343"/>
      <c r="E2" s="343"/>
      <c r="F2" s="343"/>
      <c r="G2" s="343"/>
      <c r="H2" s="48"/>
      <c r="I2" s="18"/>
      <c r="J2" s="19"/>
      <c r="K2" s="19"/>
    </row>
    <row r="3" spans="1:11" ht="15.75">
      <c r="A3" s="344" t="s">
        <v>0</v>
      </c>
      <c r="B3" s="344"/>
      <c r="C3" s="344"/>
      <c r="D3" s="344"/>
      <c r="E3" s="344"/>
      <c r="F3" s="344"/>
      <c r="G3" s="344"/>
      <c r="H3" s="48"/>
      <c r="I3" s="18"/>
      <c r="J3" s="19"/>
      <c r="K3" s="19"/>
    </row>
    <row r="4" spans="1:11" ht="15.75">
      <c r="A4" s="49" t="s">
        <v>1</v>
      </c>
      <c r="B4" s="334" t="s">
        <v>120</v>
      </c>
      <c r="C4" s="347"/>
      <c r="D4" s="347"/>
      <c r="E4" s="347"/>
      <c r="F4" s="347"/>
      <c r="G4" s="335"/>
      <c r="H4" s="48"/>
      <c r="I4" s="18"/>
      <c r="J4" s="19"/>
      <c r="K4" s="19"/>
    </row>
    <row r="5" spans="1:11" ht="25.5">
      <c r="A5" s="49" t="s">
        <v>2</v>
      </c>
      <c r="B5" s="319" t="s">
        <v>506</v>
      </c>
      <c r="C5" s="320"/>
      <c r="D5" s="320"/>
      <c r="E5" s="320"/>
      <c r="F5" s="320"/>
      <c r="G5" s="321"/>
      <c r="H5" s="48"/>
      <c r="I5" s="18"/>
      <c r="J5" s="19"/>
      <c r="K5" s="19"/>
    </row>
    <row r="6" spans="1:11" ht="15.75">
      <c r="A6" s="338" t="s">
        <v>3</v>
      </c>
      <c r="B6" s="338"/>
      <c r="C6" s="338"/>
      <c r="D6" s="338"/>
      <c r="E6" s="338"/>
      <c r="F6" s="338"/>
      <c r="G6" s="338"/>
      <c r="H6" s="48"/>
      <c r="I6" s="18"/>
      <c r="J6" s="19"/>
      <c r="K6" s="19"/>
    </row>
    <row r="7" spans="1:11" ht="15" customHeight="1">
      <c r="A7" s="315" t="s">
        <v>121</v>
      </c>
      <c r="B7" s="315"/>
      <c r="C7" s="315"/>
      <c r="D7" s="315"/>
      <c r="E7" s="315"/>
      <c r="F7" s="315"/>
      <c r="G7" s="315"/>
      <c r="H7" s="48"/>
      <c r="I7" s="18"/>
      <c r="J7" s="19"/>
      <c r="K7" s="19"/>
    </row>
    <row r="8" spans="1:11" ht="15" customHeight="1">
      <c r="A8" s="315"/>
      <c r="B8" s="315"/>
      <c r="C8" s="315"/>
      <c r="D8" s="315"/>
      <c r="E8" s="315"/>
      <c r="F8" s="315"/>
      <c r="G8" s="315"/>
      <c r="H8" s="48"/>
      <c r="I8" s="18"/>
      <c r="J8" s="19"/>
      <c r="K8" s="19"/>
    </row>
    <row r="9" spans="1:11" ht="15" customHeight="1">
      <c r="A9" s="315"/>
      <c r="B9" s="315"/>
      <c r="C9" s="315"/>
      <c r="D9" s="315"/>
      <c r="E9" s="315"/>
      <c r="F9" s="315"/>
      <c r="G9" s="315"/>
      <c r="H9" s="48"/>
      <c r="I9" s="18"/>
      <c r="J9" s="19"/>
      <c r="K9" s="19"/>
    </row>
    <row r="10" spans="1:11" ht="12.75" customHeight="1">
      <c r="A10" s="315"/>
      <c r="B10" s="315"/>
      <c r="C10" s="315"/>
      <c r="D10" s="315"/>
      <c r="E10" s="315"/>
      <c r="F10" s="315"/>
      <c r="G10" s="315"/>
      <c r="H10" s="48"/>
      <c r="I10" s="18"/>
      <c r="J10" s="19"/>
      <c r="K10" s="19"/>
    </row>
    <row r="11" spans="1:11" ht="15" hidden="1" customHeight="1">
      <c r="A11" s="315"/>
      <c r="B11" s="315"/>
      <c r="C11" s="315"/>
      <c r="D11" s="315"/>
      <c r="E11" s="315"/>
      <c r="F11" s="315"/>
      <c r="G11" s="315"/>
      <c r="H11" s="48"/>
      <c r="I11" s="18"/>
      <c r="J11" s="19"/>
      <c r="K11" s="19"/>
    </row>
    <row r="12" spans="1:11" ht="15" hidden="1" customHeight="1">
      <c r="A12" s="315"/>
      <c r="B12" s="315"/>
      <c r="C12" s="315"/>
      <c r="D12" s="315"/>
      <c r="E12" s="315"/>
      <c r="F12" s="315"/>
      <c r="G12" s="315"/>
      <c r="H12" s="48"/>
      <c r="I12" s="18"/>
      <c r="J12" s="19"/>
      <c r="K12" s="19"/>
    </row>
    <row r="13" spans="1:11" ht="15" customHeight="1">
      <c r="A13" s="50"/>
      <c r="B13" s="50"/>
      <c r="C13" s="50"/>
      <c r="D13" s="50"/>
      <c r="E13" s="50"/>
      <c r="F13" s="50"/>
      <c r="G13" s="50"/>
      <c r="H13" s="48"/>
      <c r="I13" s="18"/>
      <c r="J13" s="19"/>
      <c r="K13" s="19"/>
    </row>
    <row r="14" spans="1:11" s="2" customFormat="1" ht="15.75">
      <c r="A14" s="344" t="s">
        <v>67</v>
      </c>
      <c r="B14" s="344"/>
      <c r="C14" s="344"/>
      <c r="D14" s="344"/>
      <c r="E14" s="344"/>
      <c r="F14" s="344"/>
      <c r="G14" s="344"/>
      <c r="H14" s="51"/>
      <c r="I14" s="20"/>
      <c r="J14" s="21"/>
      <c r="K14" s="21"/>
    </row>
    <row r="15" spans="1:11" s="2" customFormat="1" ht="36" customHeight="1">
      <c r="A15" s="345" t="s">
        <v>175</v>
      </c>
      <c r="B15" s="346"/>
      <c r="C15" s="346"/>
      <c r="D15" s="346"/>
      <c r="E15" s="346"/>
      <c r="F15" s="346"/>
      <c r="G15" s="346"/>
      <c r="H15" s="51"/>
      <c r="I15" s="20"/>
      <c r="J15" s="21"/>
      <c r="K15" s="21"/>
    </row>
    <row r="16" spans="1:11" ht="15.75">
      <c r="A16" s="52" t="s">
        <v>4</v>
      </c>
      <c r="B16" s="336" t="s">
        <v>5</v>
      </c>
      <c r="C16" s="337"/>
      <c r="D16" s="338" t="s">
        <v>6</v>
      </c>
      <c r="E16" s="338"/>
      <c r="F16" s="338" t="s">
        <v>7</v>
      </c>
      <c r="G16" s="338"/>
      <c r="H16" s="48"/>
      <c r="I16" s="18"/>
      <c r="J16" s="19"/>
      <c r="K16" s="19"/>
    </row>
    <row r="17" spans="1:11" ht="15.75">
      <c r="A17" s="53">
        <v>1</v>
      </c>
      <c r="B17" s="333" t="s">
        <v>122</v>
      </c>
      <c r="C17" s="333"/>
      <c r="D17" s="339" t="s">
        <v>611</v>
      </c>
      <c r="E17" s="340"/>
      <c r="F17" s="319" t="s">
        <v>642</v>
      </c>
      <c r="G17" s="321"/>
      <c r="H17" s="48"/>
      <c r="I17" s="18"/>
      <c r="J17" s="19"/>
      <c r="K17" s="19"/>
    </row>
    <row r="18" spans="1:11" ht="15.75">
      <c r="A18" s="53">
        <v>2</v>
      </c>
      <c r="B18" s="333" t="s">
        <v>123</v>
      </c>
      <c r="C18" s="333"/>
      <c r="D18" s="339" t="s">
        <v>612</v>
      </c>
      <c r="E18" s="340"/>
      <c r="F18" s="319" t="s">
        <v>124</v>
      </c>
      <c r="G18" s="321"/>
      <c r="H18" s="48"/>
      <c r="I18" s="18"/>
      <c r="J18" s="19"/>
      <c r="K18" s="19"/>
    </row>
    <row r="19" spans="1:11" ht="15.75">
      <c r="A19" s="53">
        <v>3</v>
      </c>
      <c r="B19" s="333" t="s">
        <v>125</v>
      </c>
      <c r="C19" s="333"/>
      <c r="D19" s="339" t="s">
        <v>613</v>
      </c>
      <c r="E19" s="340"/>
      <c r="F19" s="319" t="s">
        <v>643</v>
      </c>
      <c r="G19" s="321"/>
      <c r="H19" s="48"/>
      <c r="I19" s="18"/>
      <c r="J19" s="19"/>
      <c r="K19" s="19"/>
    </row>
    <row r="20" spans="1:11" ht="15.75">
      <c r="A20" s="53">
        <v>4</v>
      </c>
      <c r="B20" s="333" t="s">
        <v>126</v>
      </c>
      <c r="C20" s="333"/>
      <c r="D20" s="339" t="s">
        <v>614</v>
      </c>
      <c r="E20" s="340"/>
      <c r="F20" s="319" t="s">
        <v>127</v>
      </c>
      <c r="G20" s="321"/>
      <c r="H20" s="48"/>
      <c r="I20" s="18"/>
      <c r="J20" s="19"/>
      <c r="K20" s="19"/>
    </row>
    <row r="21" spans="1:11" ht="15.75">
      <c r="A21" s="53">
        <v>5</v>
      </c>
      <c r="B21" s="333" t="s">
        <v>128</v>
      </c>
      <c r="C21" s="333"/>
      <c r="D21" s="339" t="s">
        <v>139</v>
      </c>
      <c r="E21" s="340"/>
      <c r="F21" s="319" t="s">
        <v>129</v>
      </c>
      <c r="G21" s="321"/>
      <c r="H21" s="48"/>
      <c r="I21" s="18"/>
      <c r="J21" s="19"/>
      <c r="K21" s="19"/>
    </row>
    <row r="22" spans="1:11" ht="15.75">
      <c r="A22" s="53">
        <v>6</v>
      </c>
      <c r="B22" s="333" t="s">
        <v>130</v>
      </c>
      <c r="C22" s="333"/>
      <c r="D22" s="339" t="s">
        <v>615</v>
      </c>
      <c r="E22" s="340"/>
      <c r="F22" s="319" t="s">
        <v>644</v>
      </c>
      <c r="G22" s="321"/>
      <c r="H22" s="48"/>
      <c r="I22" s="18"/>
      <c r="J22" s="19"/>
      <c r="K22" s="19"/>
    </row>
    <row r="23" spans="1:11" ht="15.75">
      <c r="A23" s="53">
        <v>7</v>
      </c>
      <c r="B23" s="333" t="s">
        <v>131</v>
      </c>
      <c r="C23" s="333"/>
      <c r="D23" s="339" t="s">
        <v>616</v>
      </c>
      <c r="E23" s="340"/>
      <c r="F23" s="319" t="s">
        <v>645</v>
      </c>
      <c r="G23" s="321"/>
      <c r="H23" s="48"/>
      <c r="I23" s="18"/>
      <c r="J23" s="19"/>
      <c r="K23" s="19"/>
    </row>
    <row r="24" spans="1:11" ht="15.75">
      <c r="A24" s="53">
        <v>8</v>
      </c>
      <c r="B24" s="333" t="s">
        <v>132</v>
      </c>
      <c r="C24" s="333"/>
      <c r="D24" s="339" t="s">
        <v>617</v>
      </c>
      <c r="E24" s="340"/>
      <c r="F24" s="319" t="s">
        <v>133</v>
      </c>
      <c r="G24" s="321"/>
      <c r="H24" s="48"/>
      <c r="I24" s="18"/>
      <c r="J24" s="19"/>
      <c r="K24" s="19"/>
    </row>
    <row r="25" spans="1:11" ht="15.75">
      <c r="A25" s="53">
        <v>9</v>
      </c>
      <c r="B25" s="334" t="s">
        <v>134</v>
      </c>
      <c r="C25" s="335"/>
      <c r="D25" s="341" t="s">
        <v>618</v>
      </c>
      <c r="E25" s="342"/>
      <c r="F25" s="319" t="s">
        <v>134</v>
      </c>
      <c r="G25" s="321"/>
      <c r="H25" s="48"/>
      <c r="I25" s="18"/>
      <c r="J25" s="19"/>
      <c r="K25" s="19"/>
    </row>
    <row r="26" spans="1:11" ht="15.75">
      <c r="A26" s="53">
        <v>10</v>
      </c>
      <c r="B26" s="333" t="s">
        <v>135</v>
      </c>
      <c r="C26" s="333"/>
      <c r="D26" s="339" t="s">
        <v>136</v>
      </c>
      <c r="E26" s="340"/>
      <c r="F26" s="319" t="s">
        <v>137</v>
      </c>
      <c r="G26" s="321"/>
      <c r="H26" s="48"/>
      <c r="I26" s="18"/>
      <c r="J26" s="19"/>
      <c r="K26" s="19"/>
    </row>
    <row r="27" spans="1:11" ht="15.75">
      <c r="A27" s="53">
        <v>11</v>
      </c>
      <c r="B27" s="333" t="s">
        <v>138</v>
      </c>
      <c r="C27" s="333"/>
      <c r="D27" s="339" t="s">
        <v>619</v>
      </c>
      <c r="E27" s="340"/>
      <c r="F27" s="319" t="s">
        <v>646</v>
      </c>
      <c r="G27" s="321"/>
      <c r="H27" s="48"/>
      <c r="I27" s="18"/>
      <c r="J27" s="19"/>
      <c r="K27" s="19"/>
    </row>
    <row r="28" spans="1:11" ht="15.75" customHeight="1">
      <c r="A28" s="370" t="s">
        <v>56</v>
      </c>
      <c r="B28" s="370"/>
      <c r="C28" s="370"/>
      <c r="D28" s="370"/>
      <c r="E28" s="371">
        <v>5</v>
      </c>
      <c r="F28" s="371"/>
      <c r="G28" s="371"/>
      <c r="H28" s="48"/>
      <c r="I28" s="18"/>
      <c r="J28" s="19"/>
      <c r="K28" s="19"/>
    </row>
    <row r="29" spans="1:11" ht="15.75" customHeight="1">
      <c r="A29" s="370" t="s">
        <v>55</v>
      </c>
      <c r="B29" s="370"/>
      <c r="C29" s="370"/>
      <c r="D29" s="370"/>
      <c r="E29" s="371">
        <v>6</v>
      </c>
      <c r="F29" s="371"/>
      <c r="G29" s="371"/>
      <c r="H29" s="48"/>
      <c r="I29" s="18"/>
      <c r="J29" s="19"/>
      <c r="K29" s="19"/>
    </row>
    <row r="30" spans="1:11" ht="15.75" customHeight="1">
      <c r="A30" s="370" t="s">
        <v>58</v>
      </c>
      <c r="B30" s="370"/>
      <c r="C30" s="370"/>
      <c r="D30" s="370"/>
      <c r="E30" s="371">
        <v>11</v>
      </c>
      <c r="F30" s="371"/>
      <c r="G30" s="371"/>
      <c r="H30" s="48"/>
      <c r="I30" s="18"/>
      <c r="J30" s="19"/>
      <c r="K30" s="19"/>
    </row>
    <row r="31" spans="1:11" s="3" customFormat="1" ht="15.75">
      <c r="A31" s="54"/>
      <c r="B31" s="54"/>
      <c r="C31" s="54"/>
      <c r="D31" s="54"/>
      <c r="E31" s="54"/>
      <c r="F31" s="54"/>
      <c r="G31" s="54"/>
      <c r="H31" s="54"/>
      <c r="I31" s="22"/>
      <c r="J31" s="23"/>
      <c r="K31" s="23"/>
    </row>
    <row r="32" spans="1:11" ht="15.75">
      <c r="A32" s="344" t="s">
        <v>88</v>
      </c>
      <c r="B32" s="344"/>
      <c r="C32" s="344"/>
      <c r="D32" s="344"/>
      <c r="E32" s="344"/>
      <c r="F32" s="344"/>
      <c r="G32" s="344"/>
      <c r="H32" s="48"/>
      <c r="I32" s="18"/>
      <c r="J32" s="19"/>
      <c r="K32" s="19"/>
    </row>
    <row r="33" spans="1:26" ht="15.75">
      <c r="A33" s="332" t="s">
        <v>104</v>
      </c>
      <c r="B33" s="332"/>
      <c r="C33" s="332"/>
      <c r="D33" s="332"/>
      <c r="E33" s="332"/>
      <c r="F33" s="332"/>
      <c r="G33" s="332"/>
      <c r="H33" s="48"/>
      <c r="I33" s="18"/>
      <c r="J33" s="19"/>
      <c r="K33" s="19"/>
    </row>
    <row r="34" spans="1:26" ht="47.25" customHeight="1">
      <c r="A34" s="351" t="s">
        <v>621</v>
      </c>
      <c r="B34" s="315"/>
      <c r="C34" s="315"/>
      <c r="D34" s="315"/>
      <c r="E34" s="315"/>
      <c r="F34" s="315"/>
      <c r="G34" s="315"/>
      <c r="H34" s="48"/>
      <c r="I34" s="139"/>
      <c r="J34" s="140"/>
      <c r="K34" s="140"/>
    </row>
    <row r="35" spans="1:26" customFormat="1">
      <c r="A35" s="298" t="s">
        <v>105</v>
      </c>
      <c r="B35" s="298"/>
      <c r="C35" s="298"/>
      <c r="D35" s="298"/>
      <c r="E35" s="298"/>
      <c r="F35" s="298"/>
      <c r="G35" s="298"/>
      <c r="H35" s="56"/>
    </row>
    <row r="36" spans="1:26" ht="26.25" customHeight="1">
      <c r="A36" s="362" t="s">
        <v>620</v>
      </c>
      <c r="B36" s="315"/>
      <c r="C36" s="315"/>
      <c r="D36" s="315"/>
      <c r="E36" s="315"/>
      <c r="F36" s="315"/>
      <c r="G36" s="315"/>
      <c r="H36" s="48"/>
      <c r="I36" s="139"/>
      <c r="J36" s="140"/>
      <c r="K36" s="140"/>
    </row>
    <row r="37" spans="1:26" customFormat="1">
      <c r="A37" s="57" t="s">
        <v>8</v>
      </c>
      <c r="B37" s="352" t="s">
        <v>68</v>
      </c>
      <c r="C37" s="352"/>
      <c r="D37" s="57" t="s">
        <v>9</v>
      </c>
      <c r="E37" s="352" t="s">
        <v>10</v>
      </c>
      <c r="F37" s="352"/>
      <c r="G37" s="58" t="s">
        <v>11</v>
      </c>
      <c r="H37" s="56"/>
    </row>
    <row r="38" spans="1:26" customFormat="1" ht="270" customHeight="1">
      <c r="A38" s="59" t="s">
        <v>12</v>
      </c>
      <c r="B38" s="353" t="s">
        <v>169</v>
      </c>
      <c r="C38" s="353"/>
      <c r="D38" s="60" t="s">
        <v>170</v>
      </c>
      <c r="E38" s="354" t="s">
        <v>518</v>
      </c>
      <c r="F38" s="355"/>
      <c r="G38" s="240" t="s">
        <v>647</v>
      </c>
      <c r="H38" s="61"/>
    </row>
    <row r="39" spans="1:26" s="46" customFormat="1" ht="128.25" customHeight="1">
      <c r="A39" s="225" t="s">
        <v>13</v>
      </c>
      <c r="B39" s="356" t="s">
        <v>112</v>
      </c>
      <c r="C39" s="357"/>
      <c r="D39" s="235" t="s">
        <v>113</v>
      </c>
      <c r="E39" s="363" t="s">
        <v>635</v>
      </c>
      <c r="F39" s="364"/>
      <c r="G39" s="176" t="s">
        <v>636</v>
      </c>
      <c r="H39" s="62"/>
    </row>
    <row r="40" spans="1:26" s="46" customFormat="1" ht="409.5" customHeight="1">
      <c r="A40" s="135" t="s">
        <v>14</v>
      </c>
      <c r="B40" s="324" t="s">
        <v>114</v>
      </c>
      <c r="C40" s="324"/>
      <c r="D40" s="135" t="s">
        <v>115</v>
      </c>
      <c r="E40" s="249" t="s">
        <v>542</v>
      </c>
      <c r="F40" s="250"/>
      <c r="G40" s="9" t="s">
        <v>543</v>
      </c>
      <c r="H40" s="62"/>
    </row>
    <row r="41" spans="1:26" s="46" customFormat="1" ht="117.75" customHeight="1">
      <c r="A41" s="135">
        <v>4</v>
      </c>
      <c r="B41" s="324" t="s">
        <v>114</v>
      </c>
      <c r="C41" s="324"/>
      <c r="D41" s="135" t="s">
        <v>115</v>
      </c>
      <c r="E41" s="248" t="s">
        <v>544</v>
      </c>
      <c r="F41" s="248"/>
      <c r="G41" s="236" t="s">
        <v>263</v>
      </c>
      <c r="H41" s="62"/>
    </row>
    <row r="42" spans="1:26" s="46" customFormat="1" ht="117" customHeight="1">
      <c r="A42" s="225">
        <v>5</v>
      </c>
      <c r="B42" s="358" t="s">
        <v>116</v>
      </c>
      <c r="C42" s="359"/>
      <c r="D42" s="232" t="s">
        <v>117</v>
      </c>
      <c r="E42" s="360" t="s">
        <v>632</v>
      </c>
      <c r="F42" s="361"/>
      <c r="G42" s="233" t="s">
        <v>535</v>
      </c>
      <c r="H42" s="233" t="s">
        <v>537</v>
      </c>
    </row>
    <row r="43" spans="1:26" s="46" customFormat="1" ht="117.75" customHeight="1">
      <c r="A43" s="225">
        <v>6</v>
      </c>
      <c r="B43" s="358" t="s">
        <v>118</v>
      </c>
      <c r="C43" s="359"/>
      <c r="D43" s="234" t="s">
        <v>119</v>
      </c>
      <c r="E43" s="360" t="s">
        <v>633</v>
      </c>
      <c r="F43" s="361"/>
      <c r="G43" s="233" t="s">
        <v>634</v>
      </c>
      <c r="H43" s="233"/>
    </row>
    <row r="44" spans="1:26" customFormat="1">
      <c r="A44" s="283" t="s">
        <v>77</v>
      </c>
      <c r="B44" s="283"/>
      <c r="C44" s="283"/>
      <c r="D44" s="283"/>
      <c r="E44" s="283"/>
      <c r="F44" s="283"/>
      <c r="G44" s="283"/>
      <c r="H44" s="56"/>
    </row>
    <row r="45" spans="1:26" s="3" customFormat="1" ht="15.75">
      <c r="A45" s="344" t="s">
        <v>89</v>
      </c>
      <c r="B45" s="344"/>
      <c r="C45" s="344"/>
      <c r="D45" s="344"/>
      <c r="E45" s="344"/>
      <c r="F45" s="344"/>
      <c r="G45" s="344"/>
      <c r="H45" s="48"/>
      <c r="I45" s="18"/>
      <c r="J45" s="19"/>
      <c r="K45" s="19"/>
      <c r="L45" s="1"/>
      <c r="M45" s="1"/>
      <c r="N45" s="1"/>
      <c r="O45" s="1"/>
      <c r="P45" s="1"/>
      <c r="Q45" s="1"/>
      <c r="R45" s="1"/>
      <c r="S45" s="1"/>
      <c r="T45" s="1"/>
      <c r="U45" s="1"/>
      <c r="V45" s="1"/>
      <c r="W45" s="1"/>
      <c r="X45" s="1"/>
      <c r="Y45" s="1"/>
      <c r="Z45" s="1"/>
    </row>
    <row r="46" spans="1:26" ht="15.75">
      <c r="A46" s="332" t="s">
        <v>90</v>
      </c>
      <c r="B46" s="332"/>
      <c r="C46" s="332"/>
      <c r="D46" s="332"/>
      <c r="E46" s="332"/>
      <c r="F46" s="332"/>
      <c r="G46" s="332"/>
      <c r="H46" s="48"/>
      <c r="I46" s="18"/>
      <c r="J46" s="19"/>
      <c r="K46" s="19"/>
    </row>
    <row r="47" spans="1:26" ht="15.75">
      <c r="A47" s="63" t="s">
        <v>15</v>
      </c>
      <c r="B47" s="326" t="s">
        <v>57</v>
      </c>
      <c r="C47" s="326"/>
      <c r="D47" s="326"/>
      <c r="E47" s="326" t="s">
        <v>70</v>
      </c>
      <c r="F47" s="326"/>
      <c r="G47" s="326"/>
      <c r="H47" s="48"/>
      <c r="I47" s="18"/>
      <c r="J47" s="19"/>
      <c r="K47" s="19"/>
    </row>
    <row r="48" spans="1:26" s="28" customFormat="1" ht="18" customHeight="1">
      <c r="A48" s="65" t="s">
        <v>17</v>
      </c>
      <c r="B48" s="348" t="s">
        <v>339</v>
      </c>
      <c r="C48" s="349"/>
      <c r="D48" s="350"/>
      <c r="E48" s="323" t="s">
        <v>166</v>
      </c>
      <c r="F48" s="323"/>
      <c r="G48" s="323"/>
      <c r="H48" s="55"/>
      <c r="I48" s="26"/>
      <c r="J48" s="27"/>
      <c r="K48" s="27"/>
    </row>
    <row r="49" spans="1:26" s="28" customFormat="1" ht="18" customHeight="1">
      <c r="A49" s="65" t="s">
        <v>18</v>
      </c>
      <c r="B49" s="348" t="s">
        <v>339</v>
      </c>
      <c r="C49" s="349"/>
      <c r="D49" s="350"/>
      <c r="E49" s="323" t="s">
        <v>168</v>
      </c>
      <c r="F49" s="323"/>
      <c r="G49" s="323"/>
      <c r="H49" s="55"/>
      <c r="I49" s="26"/>
      <c r="J49" s="27"/>
      <c r="K49" s="27"/>
    </row>
    <row r="50" spans="1:26" s="28" customFormat="1" ht="18" customHeight="1">
      <c r="A50" s="65" t="s">
        <v>19</v>
      </c>
      <c r="B50" s="348">
        <v>1</v>
      </c>
      <c r="C50" s="349"/>
      <c r="D50" s="350"/>
      <c r="E50" s="323" t="s">
        <v>340</v>
      </c>
      <c r="F50" s="323"/>
      <c r="G50" s="323"/>
      <c r="H50" s="55"/>
      <c r="I50" s="26"/>
      <c r="J50" s="27"/>
      <c r="K50" s="27"/>
    </row>
    <row r="51" spans="1:26" s="28" customFormat="1" ht="18" customHeight="1">
      <c r="A51" s="65" t="s">
        <v>20</v>
      </c>
      <c r="B51" s="348" t="s">
        <v>339</v>
      </c>
      <c r="C51" s="349"/>
      <c r="D51" s="350"/>
      <c r="E51" s="323" t="s">
        <v>341</v>
      </c>
      <c r="F51" s="323"/>
      <c r="G51" s="323"/>
      <c r="H51" s="55"/>
      <c r="I51" s="26"/>
      <c r="J51" s="27"/>
      <c r="K51" s="27"/>
    </row>
    <row r="52" spans="1:26" s="28" customFormat="1" ht="18" customHeight="1">
      <c r="A52" s="65" t="s">
        <v>23</v>
      </c>
      <c r="B52" s="348" t="s">
        <v>339</v>
      </c>
      <c r="C52" s="349"/>
      <c r="D52" s="350"/>
      <c r="E52" s="323" t="s">
        <v>342</v>
      </c>
      <c r="F52" s="323"/>
      <c r="G52" s="323"/>
      <c r="H52" s="55"/>
      <c r="I52" s="26"/>
      <c r="J52" s="27"/>
      <c r="K52" s="27"/>
    </row>
    <row r="53" spans="1:26" s="28" customFormat="1" ht="18" customHeight="1">
      <c r="A53" s="65" t="s">
        <v>24</v>
      </c>
      <c r="B53" s="348" t="s">
        <v>339</v>
      </c>
      <c r="C53" s="349"/>
      <c r="D53" s="350"/>
      <c r="E53" s="322" t="s">
        <v>659</v>
      </c>
      <c r="F53" s="323"/>
      <c r="G53" s="323"/>
      <c r="H53" s="55"/>
      <c r="I53" s="26"/>
      <c r="J53" s="27"/>
      <c r="K53" s="27"/>
    </row>
    <row r="54" spans="1:26" s="28" customFormat="1" ht="15.75" customHeight="1">
      <c r="A54" s="227" t="s">
        <v>61</v>
      </c>
      <c r="B54" s="316" t="s">
        <v>167</v>
      </c>
      <c r="C54" s="317"/>
      <c r="D54" s="318"/>
      <c r="E54" s="322" t="s">
        <v>658</v>
      </c>
      <c r="F54" s="323"/>
      <c r="G54" s="323"/>
      <c r="H54" s="55"/>
      <c r="I54" s="26"/>
      <c r="J54" s="27"/>
      <c r="K54" s="27"/>
    </row>
    <row r="55" spans="1:26" s="28" customFormat="1" ht="15.75" customHeight="1">
      <c r="A55" s="227" t="s">
        <v>62</v>
      </c>
      <c r="B55" s="316" t="s">
        <v>167</v>
      </c>
      <c r="C55" s="317"/>
      <c r="D55" s="318"/>
      <c r="E55" s="322" t="s">
        <v>657</v>
      </c>
      <c r="F55" s="323"/>
      <c r="G55" s="323"/>
      <c r="H55" s="55"/>
      <c r="I55" s="26"/>
      <c r="J55" s="27"/>
      <c r="K55" s="27"/>
    </row>
    <row r="56" spans="1:26" s="28" customFormat="1" ht="15.75" customHeight="1">
      <c r="A56" s="227" t="s">
        <v>63</v>
      </c>
      <c r="B56" s="316" t="s">
        <v>608</v>
      </c>
      <c r="C56" s="317"/>
      <c r="D56" s="318"/>
      <c r="E56" s="324"/>
      <c r="F56" s="324"/>
      <c r="G56" s="324"/>
      <c r="H56" s="55"/>
      <c r="I56" s="26"/>
      <c r="J56" s="27"/>
      <c r="K56" s="27"/>
    </row>
    <row r="57" spans="1:26" ht="15.75">
      <c r="A57" s="65" t="s">
        <v>64</v>
      </c>
      <c r="B57" s="319"/>
      <c r="C57" s="320"/>
      <c r="D57" s="321"/>
      <c r="E57" s="325"/>
      <c r="F57" s="325"/>
      <c r="G57" s="325"/>
      <c r="H57" s="48"/>
      <c r="I57" s="18"/>
      <c r="J57" s="19"/>
      <c r="K57" s="19"/>
    </row>
    <row r="58" spans="1:26" ht="15.75">
      <c r="A58" s="65" t="s">
        <v>65</v>
      </c>
      <c r="B58" s="319"/>
      <c r="C58" s="320"/>
      <c r="D58" s="321"/>
      <c r="E58" s="325"/>
      <c r="F58" s="325"/>
      <c r="G58" s="325"/>
      <c r="H58" s="48"/>
      <c r="I58" s="18"/>
      <c r="J58" s="19"/>
      <c r="K58" s="19"/>
    </row>
    <row r="59" spans="1:26" ht="15.75">
      <c r="A59" s="325"/>
      <c r="B59" s="325"/>
      <c r="C59" s="325"/>
      <c r="D59" s="325"/>
      <c r="E59" s="325"/>
      <c r="F59" s="325"/>
      <c r="G59" s="325"/>
      <c r="H59" s="48"/>
      <c r="I59" s="18"/>
      <c r="J59" s="19"/>
      <c r="K59" s="19"/>
    </row>
    <row r="60" spans="1:26" ht="23.25" customHeight="1">
      <c r="A60" s="66"/>
      <c r="B60" s="67"/>
      <c r="C60" s="67"/>
      <c r="D60" s="67"/>
      <c r="E60" s="67"/>
      <c r="F60" s="67"/>
      <c r="G60" s="67"/>
      <c r="H60" s="54"/>
      <c r="I60" s="22"/>
      <c r="J60" s="23"/>
      <c r="K60" s="23"/>
      <c r="L60" s="3"/>
      <c r="M60" s="3"/>
      <c r="N60" s="3"/>
      <c r="O60" s="3"/>
      <c r="P60" s="3"/>
      <c r="Q60" s="3"/>
      <c r="R60" s="3"/>
      <c r="S60" s="3"/>
      <c r="T60" s="3"/>
      <c r="U60" s="3"/>
      <c r="V60" s="3"/>
      <c r="W60" s="3"/>
      <c r="X60" s="3"/>
      <c r="Y60" s="3"/>
      <c r="Z60" s="3"/>
    </row>
    <row r="61" spans="1:26" s="3" customFormat="1" ht="15.75">
      <c r="A61" s="332" t="s">
        <v>91</v>
      </c>
      <c r="B61" s="332"/>
      <c r="C61" s="332"/>
      <c r="D61" s="332"/>
      <c r="E61" s="332"/>
      <c r="F61" s="332"/>
      <c r="G61" s="332"/>
      <c r="H61" s="48"/>
      <c r="I61" s="18"/>
      <c r="J61" s="19"/>
      <c r="K61" s="19"/>
      <c r="L61" s="1"/>
      <c r="M61" s="1"/>
      <c r="N61" s="1"/>
      <c r="O61" s="1"/>
      <c r="P61" s="1"/>
      <c r="Q61" s="1"/>
      <c r="R61" s="1"/>
      <c r="S61" s="1"/>
      <c r="T61" s="1"/>
      <c r="U61" s="1"/>
      <c r="V61" s="1"/>
      <c r="W61" s="1"/>
      <c r="X61" s="1"/>
      <c r="Y61" s="1"/>
      <c r="Z61" s="1"/>
    </row>
    <row r="62" spans="1:26" ht="15.75">
      <c r="A62" s="63" t="s">
        <v>15</v>
      </c>
      <c r="B62" s="326" t="s">
        <v>16</v>
      </c>
      <c r="C62" s="326"/>
      <c r="D62" s="326"/>
      <c r="E62" s="326" t="s">
        <v>69</v>
      </c>
      <c r="F62" s="326"/>
      <c r="G62" s="326"/>
      <c r="H62" s="48"/>
      <c r="I62" s="18"/>
      <c r="J62" s="19"/>
      <c r="K62" s="19"/>
    </row>
    <row r="63" spans="1:26" ht="15.75" customHeight="1">
      <c r="A63" s="65" t="s">
        <v>17</v>
      </c>
      <c r="B63" s="327">
        <v>1</v>
      </c>
      <c r="C63" s="325"/>
      <c r="D63" s="325"/>
      <c r="E63" s="328" t="s">
        <v>140</v>
      </c>
      <c r="F63" s="325"/>
      <c r="G63" s="325"/>
      <c r="H63" s="48"/>
      <c r="I63" s="139"/>
      <c r="J63" s="140"/>
      <c r="K63" s="140"/>
    </row>
    <row r="64" spans="1:26" ht="15.75" customHeight="1">
      <c r="A64" s="65" t="s">
        <v>18</v>
      </c>
      <c r="B64" s="327">
        <v>1</v>
      </c>
      <c r="C64" s="325"/>
      <c r="D64" s="325"/>
      <c r="E64" s="328" t="s">
        <v>140</v>
      </c>
      <c r="F64" s="325"/>
      <c r="G64" s="325"/>
      <c r="H64" s="48"/>
      <c r="I64" s="139"/>
      <c r="J64" s="140"/>
      <c r="K64" s="140"/>
    </row>
    <row r="65" spans="1:11" ht="15.75" customHeight="1">
      <c r="A65" s="65" t="s">
        <v>19</v>
      </c>
      <c r="B65" s="327">
        <v>1</v>
      </c>
      <c r="C65" s="325"/>
      <c r="D65" s="325"/>
      <c r="E65" s="328" t="s">
        <v>140</v>
      </c>
      <c r="F65" s="325"/>
      <c r="G65" s="325"/>
      <c r="H65" s="48"/>
      <c r="I65" s="139"/>
      <c r="J65" s="140"/>
      <c r="K65" s="140"/>
    </row>
    <row r="66" spans="1:11" ht="15.75" customHeight="1">
      <c r="A66" s="65" t="s">
        <v>20</v>
      </c>
      <c r="B66" s="327">
        <v>0.94</v>
      </c>
      <c r="C66" s="325"/>
      <c r="D66" s="325"/>
      <c r="E66" s="328" t="s">
        <v>140</v>
      </c>
      <c r="F66" s="325"/>
      <c r="G66" s="325"/>
      <c r="H66" s="48"/>
      <c r="I66" s="139"/>
      <c r="J66" s="140"/>
      <c r="K66" s="140"/>
    </row>
    <row r="67" spans="1:11" ht="15.75" customHeight="1">
      <c r="A67" s="65" t="s">
        <v>23</v>
      </c>
      <c r="B67" s="327">
        <v>0.94</v>
      </c>
      <c r="C67" s="325"/>
      <c r="D67" s="325"/>
      <c r="E67" s="328" t="s">
        <v>140</v>
      </c>
      <c r="F67" s="325"/>
      <c r="G67" s="325"/>
      <c r="H67" s="48"/>
      <c r="I67" s="139"/>
      <c r="J67" s="140"/>
      <c r="K67" s="140"/>
    </row>
    <row r="68" spans="1:11" ht="15.75" customHeight="1">
      <c r="A68" s="65" t="s">
        <v>24</v>
      </c>
      <c r="B68" s="329">
        <v>1</v>
      </c>
      <c r="C68" s="320"/>
      <c r="D68" s="321"/>
      <c r="E68" s="328" t="s">
        <v>140</v>
      </c>
      <c r="F68" s="325"/>
      <c r="G68" s="325"/>
      <c r="H68" s="48"/>
      <c r="I68" s="139"/>
      <c r="J68" s="140"/>
      <c r="K68" s="140"/>
    </row>
    <row r="69" spans="1:11" ht="15.75">
      <c r="A69" s="65" t="s">
        <v>60</v>
      </c>
      <c r="B69" s="327">
        <v>0.94</v>
      </c>
      <c r="C69" s="325"/>
      <c r="D69" s="325"/>
      <c r="E69" s="328" t="s">
        <v>140</v>
      </c>
      <c r="F69" s="325"/>
      <c r="G69" s="325"/>
      <c r="H69" s="48"/>
      <c r="I69" s="139"/>
      <c r="J69" s="140"/>
      <c r="K69" s="140"/>
    </row>
    <row r="70" spans="1:11" ht="15.75">
      <c r="A70" s="65" t="s">
        <v>61</v>
      </c>
      <c r="B70" s="327">
        <v>1</v>
      </c>
      <c r="C70" s="325"/>
      <c r="D70" s="325"/>
      <c r="E70" s="328" t="s">
        <v>140</v>
      </c>
      <c r="F70" s="325"/>
      <c r="G70" s="325"/>
      <c r="H70" s="48"/>
      <c r="I70" s="139"/>
      <c r="J70" s="140"/>
      <c r="K70" s="140"/>
    </row>
    <row r="71" spans="1:11" ht="15.75">
      <c r="A71" s="65" t="s">
        <v>66</v>
      </c>
      <c r="B71" s="327">
        <v>1</v>
      </c>
      <c r="C71" s="325"/>
      <c r="D71" s="325"/>
      <c r="E71" s="328" t="s">
        <v>140</v>
      </c>
      <c r="F71" s="325"/>
      <c r="G71" s="325"/>
      <c r="H71" s="48"/>
      <c r="I71" s="139"/>
      <c r="J71" s="140"/>
      <c r="K71" s="140"/>
    </row>
    <row r="72" spans="1:11" ht="15.75">
      <c r="A72" s="65" t="s">
        <v>63</v>
      </c>
      <c r="B72" s="325"/>
      <c r="C72" s="325"/>
      <c r="D72" s="325"/>
      <c r="E72" s="325"/>
      <c r="F72" s="325"/>
      <c r="G72" s="325"/>
      <c r="H72" s="48"/>
      <c r="I72" s="18"/>
      <c r="J72" s="19"/>
      <c r="K72" s="19"/>
    </row>
    <row r="73" spans="1:11" ht="15.75">
      <c r="A73" s="65" t="s">
        <v>64</v>
      </c>
      <c r="B73" s="325"/>
      <c r="C73" s="325"/>
      <c r="D73" s="325"/>
      <c r="E73" s="325"/>
      <c r="F73" s="325"/>
      <c r="G73" s="325"/>
      <c r="H73" s="48"/>
      <c r="I73" s="18"/>
      <c r="J73" s="19"/>
      <c r="K73" s="19"/>
    </row>
    <row r="74" spans="1:11" ht="15.75">
      <c r="A74" s="65" t="s">
        <v>65</v>
      </c>
      <c r="B74" s="325"/>
      <c r="C74" s="325"/>
      <c r="D74" s="325"/>
      <c r="E74" s="325"/>
      <c r="F74" s="325"/>
      <c r="G74" s="325"/>
      <c r="H74" s="48"/>
      <c r="I74" s="18"/>
      <c r="J74" s="19"/>
      <c r="K74" s="19"/>
    </row>
    <row r="75" spans="1:11" ht="15.75">
      <c r="A75" s="315"/>
      <c r="B75" s="372"/>
      <c r="C75" s="372"/>
      <c r="D75" s="372"/>
      <c r="E75" s="372"/>
      <c r="F75" s="372"/>
      <c r="G75" s="372"/>
      <c r="H75" s="48"/>
      <c r="I75" s="18"/>
      <c r="J75" s="19"/>
      <c r="K75" s="19"/>
    </row>
    <row r="76" spans="1:11" ht="48" customHeight="1">
      <c r="A76" s="48"/>
      <c r="B76" s="48"/>
      <c r="C76" s="48"/>
      <c r="D76" s="48"/>
      <c r="E76" s="48"/>
      <c r="F76" s="48"/>
      <c r="G76" s="48"/>
      <c r="H76" s="48"/>
      <c r="I76" s="18"/>
      <c r="J76" s="19"/>
      <c r="K76" s="19"/>
    </row>
    <row r="77" spans="1:11" ht="15.75">
      <c r="A77" s="332" t="s">
        <v>92</v>
      </c>
      <c r="B77" s="332"/>
      <c r="C77" s="332"/>
      <c r="D77" s="332"/>
      <c r="E77" s="332"/>
      <c r="F77" s="332"/>
      <c r="G77" s="332"/>
      <c r="H77" s="48"/>
      <c r="I77" s="18"/>
      <c r="J77" s="19"/>
      <c r="K77" s="19"/>
    </row>
    <row r="78" spans="1:11" ht="15.75">
      <c r="A78" s="68" t="s">
        <v>15</v>
      </c>
      <c r="B78" s="68" t="s">
        <v>21</v>
      </c>
      <c r="C78" s="326" t="s">
        <v>22</v>
      </c>
      <c r="D78" s="326"/>
      <c r="E78" s="326" t="s">
        <v>109</v>
      </c>
      <c r="F78" s="326"/>
      <c r="G78" s="68" t="s">
        <v>71</v>
      </c>
      <c r="H78" s="48"/>
      <c r="I78" s="18"/>
      <c r="J78" s="19"/>
      <c r="K78" s="19"/>
    </row>
    <row r="79" spans="1:11" ht="47.25" customHeight="1">
      <c r="A79" s="65" t="s">
        <v>17</v>
      </c>
      <c r="B79" s="65">
        <v>20</v>
      </c>
      <c r="C79" s="170">
        <v>20</v>
      </c>
      <c r="D79" s="171"/>
      <c r="E79" s="170">
        <v>0</v>
      </c>
      <c r="F79" s="171"/>
      <c r="G79" s="172" t="s">
        <v>141</v>
      </c>
      <c r="H79" s="48"/>
      <c r="I79" s="139"/>
      <c r="J79" s="140"/>
      <c r="K79" s="140"/>
    </row>
    <row r="80" spans="1:11" ht="47.25" customHeight="1">
      <c r="A80" s="65" t="s">
        <v>18</v>
      </c>
      <c r="B80" s="65">
        <v>12</v>
      </c>
      <c r="C80" s="170">
        <v>12</v>
      </c>
      <c r="D80" s="171"/>
      <c r="E80" s="170">
        <v>0</v>
      </c>
      <c r="F80" s="171"/>
      <c r="G80" s="172" t="s">
        <v>141</v>
      </c>
      <c r="H80" s="48"/>
      <c r="I80" s="139"/>
      <c r="J80" s="140"/>
      <c r="K80" s="140"/>
    </row>
    <row r="81" spans="1:31" ht="47.25" customHeight="1">
      <c r="A81" s="65" t="s">
        <v>19</v>
      </c>
      <c r="B81" s="65">
        <v>31</v>
      </c>
      <c r="C81" s="170">
        <v>19</v>
      </c>
      <c r="D81" s="171"/>
      <c r="E81" s="170" t="s">
        <v>142</v>
      </c>
      <c r="F81" s="171"/>
      <c r="G81" s="172" t="s">
        <v>141</v>
      </c>
      <c r="H81" s="48"/>
      <c r="I81" s="139"/>
      <c r="J81" s="140"/>
      <c r="K81" s="140"/>
    </row>
    <row r="82" spans="1:31" ht="25.5">
      <c r="A82" s="65" t="s">
        <v>20</v>
      </c>
      <c r="B82" s="65">
        <v>24</v>
      </c>
      <c r="C82" s="170">
        <v>24</v>
      </c>
      <c r="D82" s="171"/>
      <c r="E82" s="170">
        <v>0</v>
      </c>
      <c r="F82" s="171"/>
      <c r="G82" s="65" t="s">
        <v>141</v>
      </c>
      <c r="H82" s="48"/>
      <c r="I82" s="139"/>
      <c r="J82" s="140"/>
      <c r="K82" s="140"/>
    </row>
    <row r="83" spans="1:31" ht="25.5">
      <c r="A83" s="65" t="s">
        <v>23</v>
      </c>
      <c r="B83" s="65">
        <v>30</v>
      </c>
      <c r="C83" s="170">
        <v>30</v>
      </c>
      <c r="D83" s="171"/>
      <c r="E83" s="170">
        <v>0</v>
      </c>
      <c r="F83" s="171"/>
      <c r="G83" s="65" t="s">
        <v>141</v>
      </c>
      <c r="H83" s="48"/>
      <c r="I83" s="139"/>
      <c r="J83" s="140"/>
      <c r="K83" s="140"/>
    </row>
    <row r="84" spans="1:31" ht="25.5">
      <c r="A84" s="65" t="s">
        <v>24</v>
      </c>
      <c r="B84" s="65">
        <v>24</v>
      </c>
      <c r="C84" s="170">
        <v>22</v>
      </c>
      <c r="D84" s="171"/>
      <c r="E84" s="170" t="s">
        <v>448</v>
      </c>
      <c r="F84" s="171"/>
      <c r="G84" s="65" t="s">
        <v>141</v>
      </c>
      <c r="H84" s="48"/>
      <c r="I84" s="139"/>
      <c r="J84" s="140"/>
      <c r="K84" s="140"/>
    </row>
    <row r="85" spans="1:31" s="28" customFormat="1" ht="30">
      <c r="A85" s="65" t="s">
        <v>60</v>
      </c>
      <c r="B85" s="213">
        <v>20</v>
      </c>
      <c r="C85" s="408">
        <v>20</v>
      </c>
      <c r="D85" s="409"/>
      <c r="E85" s="410" t="s">
        <v>609</v>
      </c>
      <c r="F85" s="410"/>
      <c r="G85" s="213" t="s">
        <v>141</v>
      </c>
      <c r="H85" s="55"/>
      <c r="I85" s="26"/>
      <c r="J85" s="27"/>
      <c r="K85" s="27"/>
    </row>
    <row r="86" spans="1:31" s="28" customFormat="1" ht="30">
      <c r="A86" s="65" t="s">
        <v>61</v>
      </c>
      <c r="B86" s="213">
        <v>29</v>
      </c>
      <c r="C86" s="408">
        <v>29</v>
      </c>
      <c r="D86" s="409"/>
      <c r="E86" s="410" t="s">
        <v>609</v>
      </c>
      <c r="F86" s="410"/>
      <c r="G86" s="213" t="s">
        <v>141</v>
      </c>
      <c r="H86" s="55"/>
      <c r="I86" s="26"/>
      <c r="J86" s="27"/>
      <c r="K86" s="27"/>
    </row>
    <row r="87" spans="1:31" s="28" customFormat="1" ht="30">
      <c r="A87" s="65" t="s">
        <v>66</v>
      </c>
      <c r="B87" s="213">
        <v>33</v>
      </c>
      <c r="C87" s="408">
        <v>33</v>
      </c>
      <c r="D87" s="409"/>
      <c r="E87" s="410" t="s">
        <v>609</v>
      </c>
      <c r="F87" s="410"/>
      <c r="G87" s="213" t="s">
        <v>141</v>
      </c>
      <c r="H87" s="55"/>
      <c r="I87" s="26"/>
      <c r="J87" s="27"/>
      <c r="K87" s="27"/>
    </row>
    <row r="88" spans="1:31" ht="15.75">
      <c r="A88" s="65" t="s">
        <v>63</v>
      </c>
      <c r="B88" s="65"/>
      <c r="C88" s="319"/>
      <c r="D88" s="321"/>
      <c r="E88" s="325"/>
      <c r="F88" s="325"/>
      <c r="G88" s="65"/>
      <c r="H88" s="48"/>
      <c r="I88" s="139"/>
      <c r="J88" s="140"/>
      <c r="K88" s="140"/>
    </row>
    <row r="89" spans="1:31" ht="15.75">
      <c r="A89" s="65" t="s">
        <v>64</v>
      </c>
      <c r="B89" s="65"/>
      <c r="C89" s="319"/>
      <c r="D89" s="321"/>
      <c r="E89" s="325"/>
      <c r="F89" s="325"/>
      <c r="G89" s="65"/>
      <c r="H89" s="48"/>
      <c r="I89" s="139"/>
      <c r="J89" s="140"/>
      <c r="K89" s="140"/>
    </row>
    <row r="90" spans="1:31" ht="15.75">
      <c r="A90" s="65" t="s">
        <v>65</v>
      </c>
      <c r="B90" s="65"/>
      <c r="C90" s="319"/>
      <c r="D90" s="321"/>
      <c r="E90" s="325"/>
      <c r="F90" s="325"/>
      <c r="G90" s="65"/>
      <c r="H90" s="48"/>
      <c r="I90" s="139"/>
      <c r="J90" s="140"/>
      <c r="K90" s="140"/>
    </row>
    <row r="91" spans="1:31" s="28" customFormat="1" ht="15.75">
      <c r="A91" s="340"/>
      <c r="B91" s="340"/>
      <c r="C91" s="340"/>
      <c r="D91" s="340"/>
      <c r="E91" s="340"/>
      <c r="F91" s="340"/>
      <c r="G91" s="340"/>
      <c r="H91" s="55"/>
      <c r="I91" s="26"/>
      <c r="J91" s="27"/>
      <c r="K91" s="27"/>
    </row>
    <row r="92" spans="1:31" s="28" customFormat="1" ht="47.25" customHeight="1">
      <c r="A92" s="69"/>
      <c r="B92" s="70"/>
      <c r="C92" s="70"/>
      <c r="D92" s="70"/>
      <c r="E92" s="70"/>
      <c r="F92" s="70"/>
      <c r="G92" s="70"/>
      <c r="H92" s="71"/>
      <c r="I92" s="30"/>
      <c r="J92" s="31"/>
      <c r="K92" s="31"/>
      <c r="L92" s="32"/>
      <c r="M92" s="32"/>
      <c r="N92" s="32"/>
      <c r="O92" s="32"/>
      <c r="P92" s="32"/>
      <c r="Q92" s="32"/>
      <c r="R92" s="32"/>
      <c r="S92" s="32"/>
      <c r="T92" s="32"/>
      <c r="U92" s="32"/>
      <c r="V92" s="32"/>
      <c r="W92" s="32"/>
      <c r="X92" s="32"/>
      <c r="Y92" s="32"/>
      <c r="Z92" s="32"/>
    </row>
    <row r="93" spans="1:31" customFormat="1">
      <c r="A93" s="298" t="s">
        <v>99</v>
      </c>
      <c r="B93" s="298"/>
      <c r="C93" s="298"/>
      <c r="D93" s="298"/>
      <c r="E93" s="298"/>
      <c r="F93" s="298"/>
      <c r="G93" s="298"/>
      <c r="H93" s="56"/>
    </row>
    <row r="94" spans="1:31" s="5" customFormat="1" ht="15.75">
      <c r="A94" s="251" t="s">
        <v>171</v>
      </c>
      <c r="B94" s="252"/>
      <c r="C94" s="252"/>
      <c r="D94" s="252"/>
      <c r="E94" s="252"/>
      <c r="F94" s="252"/>
      <c r="G94" s="253"/>
      <c r="H94" s="48"/>
      <c r="I94" s="139"/>
      <c r="J94" s="140"/>
      <c r="K94" s="140"/>
      <c r="L94" s="1"/>
      <c r="M94" s="1"/>
      <c r="N94" s="1"/>
      <c r="O94" s="1"/>
      <c r="P94" s="1"/>
      <c r="Q94" s="1"/>
      <c r="R94" s="1"/>
      <c r="S94" s="1"/>
      <c r="T94" s="1"/>
      <c r="U94" s="1"/>
      <c r="V94" s="1"/>
      <c r="W94" s="1"/>
      <c r="X94" s="1"/>
      <c r="Y94" s="1"/>
      <c r="Z94" s="1"/>
      <c r="AA94" s="1"/>
      <c r="AB94" s="1"/>
      <c r="AC94" s="1"/>
      <c r="AD94" s="1"/>
      <c r="AE94" s="1"/>
    </row>
    <row r="95" spans="1:31" s="13" customFormat="1" ht="25.5">
      <c r="A95" s="72" t="s">
        <v>26</v>
      </c>
      <c r="B95" s="72" t="s">
        <v>27</v>
      </c>
      <c r="C95" s="72" t="s">
        <v>28</v>
      </c>
      <c r="D95" s="72" t="s">
        <v>29</v>
      </c>
      <c r="E95" s="72" t="s">
        <v>30</v>
      </c>
      <c r="F95" s="72" t="s">
        <v>31</v>
      </c>
      <c r="G95" s="73" t="s">
        <v>32</v>
      </c>
      <c r="H95" s="74"/>
    </row>
    <row r="96" spans="1:31" customFormat="1" ht="134.25" customHeight="1">
      <c r="A96" s="396" t="s">
        <v>450</v>
      </c>
      <c r="B96" s="396" t="s">
        <v>451</v>
      </c>
      <c r="C96" s="37">
        <v>60</v>
      </c>
      <c r="D96" s="38" t="s">
        <v>452</v>
      </c>
      <c r="E96" s="39">
        <f>14/60</f>
        <v>0.23333333333333334</v>
      </c>
      <c r="F96" s="40" t="s">
        <v>519</v>
      </c>
      <c r="G96" s="241" t="s">
        <v>648</v>
      </c>
      <c r="H96" s="56"/>
    </row>
    <row r="97" spans="1:11" customFormat="1" ht="239.25" customHeight="1">
      <c r="A97" s="397"/>
      <c r="B97" s="397"/>
      <c r="C97" s="37">
        <v>1435</v>
      </c>
      <c r="D97" s="38" t="s">
        <v>453</v>
      </c>
      <c r="E97" s="39">
        <f>1367/C97</f>
        <v>0.95261324041811846</v>
      </c>
      <c r="F97" s="40" t="s">
        <v>520</v>
      </c>
      <c r="G97" s="75" t="s">
        <v>521</v>
      </c>
      <c r="H97" s="56"/>
    </row>
    <row r="98" spans="1:11" ht="15.75">
      <c r="A98" s="251" t="s">
        <v>143</v>
      </c>
      <c r="B98" s="252"/>
      <c r="C98" s="252"/>
      <c r="D98" s="252"/>
      <c r="E98" s="252"/>
      <c r="F98" s="252"/>
      <c r="G98" s="253"/>
      <c r="H98" s="48"/>
      <c r="I98" s="139"/>
      <c r="J98" s="140"/>
      <c r="K98" s="140"/>
    </row>
    <row r="99" spans="1:11" s="13" customFormat="1" ht="31.5" customHeight="1">
      <c r="A99" s="76" t="s">
        <v>26</v>
      </c>
      <c r="B99" s="77" t="s">
        <v>27</v>
      </c>
      <c r="C99" s="77" t="s">
        <v>28</v>
      </c>
      <c r="D99" s="77" t="s">
        <v>29</v>
      </c>
      <c r="E99" s="77" t="s">
        <v>30</v>
      </c>
      <c r="F99" s="77" t="s">
        <v>533</v>
      </c>
      <c r="G99" s="77" t="s">
        <v>32</v>
      </c>
      <c r="H99" s="77" t="s">
        <v>534</v>
      </c>
    </row>
    <row r="100" spans="1:11" s="44" customFormat="1" ht="72" customHeight="1">
      <c r="A100" s="78" t="s">
        <v>301</v>
      </c>
      <c r="B100" s="78" t="s">
        <v>302</v>
      </c>
      <c r="C100" s="79">
        <v>6625</v>
      </c>
      <c r="D100" s="78" t="s">
        <v>303</v>
      </c>
      <c r="E100" s="80">
        <f t="shared" ref="E100:E110" si="0">F100/C100</f>
        <v>1.0591698113207546</v>
      </c>
      <c r="F100" s="81">
        <v>7017</v>
      </c>
      <c r="G100" s="82" t="s">
        <v>300</v>
      </c>
      <c r="H100" s="78"/>
    </row>
    <row r="101" spans="1:11" s="44" customFormat="1" ht="57" customHeight="1">
      <c r="A101" s="78" t="s">
        <v>304</v>
      </c>
      <c r="B101" s="78" t="s">
        <v>305</v>
      </c>
      <c r="C101" s="79">
        <v>50</v>
      </c>
      <c r="D101" s="78" t="s">
        <v>306</v>
      </c>
      <c r="E101" s="80">
        <f t="shared" si="0"/>
        <v>0.92</v>
      </c>
      <c r="F101" s="78">
        <v>46</v>
      </c>
      <c r="G101" s="82" t="s">
        <v>307</v>
      </c>
      <c r="H101" s="78"/>
    </row>
    <row r="102" spans="1:11" s="44" customFormat="1" ht="65.25" customHeight="1">
      <c r="A102" s="78" t="s">
        <v>308</v>
      </c>
      <c r="B102" s="78" t="s">
        <v>309</v>
      </c>
      <c r="C102" s="79">
        <v>1325</v>
      </c>
      <c r="D102" s="78" t="s">
        <v>310</v>
      </c>
      <c r="E102" s="80">
        <f t="shared" si="0"/>
        <v>0.90037735849056599</v>
      </c>
      <c r="F102" s="78">
        <v>1193</v>
      </c>
      <c r="G102" s="82" t="s">
        <v>311</v>
      </c>
      <c r="H102" s="78"/>
    </row>
    <row r="103" spans="1:11" s="44" customFormat="1" ht="138.75" customHeight="1">
      <c r="A103" s="83" t="s">
        <v>312</v>
      </c>
      <c r="B103" s="78" t="s">
        <v>313</v>
      </c>
      <c r="C103" s="79">
        <v>75</v>
      </c>
      <c r="D103" s="78" t="s">
        <v>310</v>
      </c>
      <c r="E103" s="80">
        <f t="shared" si="0"/>
        <v>1.0533333333333332</v>
      </c>
      <c r="F103" s="78">
        <v>79</v>
      </c>
      <c r="G103" s="84" t="s">
        <v>314</v>
      </c>
      <c r="H103" s="78"/>
    </row>
    <row r="104" spans="1:11" s="44" customFormat="1" ht="63" customHeight="1">
      <c r="A104" s="78" t="s">
        <v>315</v>
      </c>
      <c r="B104" s="78" t="s">
        <v>316</v>
      </c>
      <c r="C104" s="79">
        <v>35</v>
      </c>
      <c r="D104" s="78" t="s">
        <v>317</v>
      </c>
      <c r="E104" s="80">
        <f t="shared" si="0"/>
        <v>0.68571428571428572</v>
      </c>
      <c r="F104" s="78">
        <v>24</v>
      </c>
      <c r="G104" s="82" t="s">
        <v>300</v>
      </c>
      <c r="H104" s="78"/>
    </row>
    <row r="105" spans="1:11" customFormat="1" ht="87" customHeight="1">
      <c r="A105" s="300" t="s">
        <v>318</v>
      </c>
      <c r="B105" s="78" t="s">
        <v>319</v>
      </c>
      <c r="C105" s="85">
        <v>300</v>
      </c>
      <c r="D105" s="78" t="s">
        <v>320</v>
      </c>
      <c r="E105" s="80">
        <f t="shared" si="0"/>
        <v>4.2566666666666668</v>
      </c>
      <c r="F105" s="78">
        <f>461+389+427</f>
        <v>1277</v>
      </c>
      <c r="G105" s="302" t="s">
        <v>300</v>
      </c>
      <c r="H105" s="86"/>
      <c r="I105" s="44"/>
    </row>
    <row r="106" spans="1:11" customFormat="1" ht="51" customHeight="1">
      <c r="A106" s="301"/>
      <c r="B106" s="78" t="s">
        <v>321</v>
      </c>
      <c r="C106" s="85">
        <f>16*3</f>
        <v>48</v>
      </c>
      <c r="D106" s="78" t="s">
        <v>322</v>
      </c>
      <c r="E106" s="80">
        <f t="shared" si="0"/>
        <v>0.79166666666666663</v>
      </c>
      <c r="F106" s="78">
        <f>16+16+6</f>
        <v>38</v>
      </c>
      <c r="G106" s="302"/>
      <c r="H106" s="78"/>
      <c r="I106" s="44"/>
    </row>
    <row r="107" spans="1:11" s="45" customFormat="1" ht="127.5">
      <c r="A107" s="87" t="s">
        <v>323</v>
      </c>
      <c r="B107" s="78" t="s">
        <v>324</v>
      </c>
      <c r="C107" s="79">
        <v>280</v>
      </c>
      <c r="D107" s="78" t="s">
        <v>325</v>
      </c>
      <c r="E107" s="80">
        <f t="shared" si="0"/>
        <v>0.9107142857142857</v>
      </c>
      <c r="F107" s="78">
        <v>255</v>
      </c>
      <c r="G107" s="82" t="s">
        <v>535</v>
      </c>
      <c r="H107" s="78"/>
    </row>
    <row r="108" spans="1:11" s="45" customFormat="1" ht="89.25" customHeight="1">
      <c r="A108" s="300" t="s">
        <v>326</v>
      </c>
      <c r="B108" s="78" t="s">
        <v>327</v>
      </c>
      <c r="C108" s="79">
        <v>375</v>
      </c>
      <c r="D108" s="78" t="s">
        <v>325</v>
      </c>
      <c r="E108" s="80">
        <f t="shared" si="0"/>
        <v>0.5093333333333333</v>
      </c>
      <c r="F108" s="78">
        <v>191</v>
      </c>
      <c r="G108" s="82" t="s">
        <v>328</v>
      </c>
      <c r="H108" s="78" t="s">
        <v>536</v>
      </c>
    </row>
    <row r="109" spans="1:11" customFormat="1" ht="70.5" customHeight="1">
      <c r="A109" s="303"/>
      <c r="B109" s="78" t="s">
        <v>329</v>
      </c>
      <c r="C109" s="79">
        <v>73.8</v>
      </c>
      <c r="D109" s="78" t="s">
        <v>325</v>
      </c>
      <c r="E109" s="80">
        <f t="shared" si="0"/>
        <v>1.571138211382114</v>
      </c>
      <c r="F109" s="78">
        <f>114.4+1.55</f>
        <v>115.95</v>
      </c>
      <c r="G109" s="82" t="s">
        <v>535</v>
      </c>
      <c r="H109" s="86" t="s">
        <v>537</v>
      </c>
    </row>
    <row r="110" spans="1:11" customFormat="1" ht="54.75" customHeight="1">
      <c r="A110" s="301"/>
      <c r="B110" s="78" t="s">
        <v>330</v>
      </c>
      <c r="C110" s="79">
        <v>1200</v>
      </c>
      <c r="D110" s="78" t="s">
        <v>325</v>
      </c>
      <c r="E110" s="80">
        <f t="shared" si="0"/>
        <v>0.50583333333333336</v>
      </c>
      <c r="F110" s="78">
        <f>468+139</f>
        <v>607</v>
      </c>
      <c r="G110" s="82" t="s">
        <v>535</v>
      </c>
      <c r="H110" s="86" t="s">
        <v>537</v>
      </c>
    </row>
    <row r="111" spans="1:11" ht="28.5" customHeight="1">
      <c r="A111" s="251" t="s">
        <v>172</v>
      </c>
      <c r="B111" s="252"/>
      <c r="C111" s="252"/>
      <c r="D111" s="252"/>
      <c r="E111" s="252"/>
      <c r="F111" s="252"/>
      <c r="G111" s="253"/>
      <c r="H111" s="48"/>
      <c r="I111" s="139"/>
      <c r="J111" s="140"/>
      <c r="K111" s="140"/>
    </row>
    <row r="112" spans="1:11" customFormat="1" ht="31.5">
      <c r="A112" s="4" t="s">
        <v>26</v>
      </c>
      <c r="B112" s="4" t="s">
        <v>27</v>
      </c>
      <c r="C112" s="4" t="s">
        <v>28</v>
      </c>
      <c r="D112" s="4" t="s">
        <v>29</v>
      </c>
      <c r="E112" s="4" t="s">
        <v>30</v>
      </c>
      <c r="F112" s="4" t="s">
        <v>31</v>
      </c>
      <c r="G112" s="11" t="s">
        <v>32</v>
      </c>
    </row>
    <row r="113" spans="1:11" customFormat="1" ht="90">
      <c r="A113" s="141" t="s">
        <v>545</v>
      </c>
      <c r="B113" s="141" t="s">
        <v>546</v>
      </c>
      <c r="C113" s="142">
        <v>80</v>
      </c>
      <c r="D113" s="142" t="s">
        <v>266</v>
      </c>
      <c r="E113" s="143" t="s">
        <v>547</v>
      </c>
      <c r="F113" s="142" t="s">
        <v>548</v>
      </c>
      <c r="G113" s="163" t="s">
        <v>487</v>
      </c>
      <c r="H113" s="144" t="s">
        <v>549</v>
      </c>
      <c r="I113" s="145"/>
      <c r="J113" s="146"/>
    </row>
    <row r="114" spans="1:11" customFormat="1" ht="105">
      <c r="A114" s="141" t="s">
        <v>550</v>
      </c>
      <c r="B114" s="141" t="s">
        <v>551</v>
      </c>
      <c r="C114" s="142">
        <v>10</v>
      </c>
      <c r="D114" s="142" t="s">
        <v>266</v>
      </c>
      <c r="E114" s="147">
        <f>0</f>
        <v>0</v>
      </c>
      <c r="F114" s="142">
        <v>0</v>
      </c>
      <c r="G114" s="164" t="s">
        <v>552</v>
      </c>
      <c r="H114" s="144" t="s">
        <v>549</v>
      </c>
      <c r="I114" s="145"/>
      <c r="J114" s="146"/>
    </row>
    <row r="115" spans="1:11" customFormat="1" ht="135">
      <c r="A115" s="141" t="s">
        <v>553</v>
      </c>
      <c r="B115" s="148" t="s">
        <v>554</v>
      </c>
      <c r="C115" s="149">
        <v>250</v>
      </c>
      <c r="D115" s="150" t="s">
        <v>555</v>
      </c>
      <c r="E115" s="143" t="s">
        <v>556</v>
      </c>
      <c r="F115" s="142">
        <v>17</v>
      </c>
      <c r="G115" s="163" t="s">
        <v>487</v>
      </c>
      <c r="H115" s="144"/>
    </row>
    <row r="116" spans="1:11" customFormat="1" ht="270">
      <c r="A116" s="141" t="s">
        <v>557</v>
      </c>
      <c r="B116" s="141" t="s">
        <v>558</v>
      </c>
      <c r="C116" s="142">
        <v>3</v>
      </c>
      <c r="D116" s="142" t="s">
        <v>266</v>
      </c>
      <c r="E116" s="147">
        <v>0.66</v>
      </c>
      <c r="F116" s="141" t="s">
        <v>559</v>
      </c>
      <c r="G116" s="165" t="s">
        <v>560</v>
      </c>
      <c r="H116" s="151"/>
      <c r="I116" s="152"/>
    </row>
    <row r="117" spans="1:11" customFormat="1" ht="270">
      <c r="A117" s="141" t="s">
        <v>561</v>
      </c>
      <c r="B117" s="141" t="s">
        <v>562</v>
      </c>
      <c r="C117" s="142">
        <v>5000</v>
      </c>
      <c r="D117" s="142" t="s">
        <v>266</v>
      </c>
      <c r="E117" s="153" t="s">
        <v>563</v>
      </c>
      <c r="F117" s="142">
        <v>13433</v>
      </c>
      <c r="G117" s="166" t="s">
        <v>564</v>
      </c>
      <c r="H117" s="144"/>
      <c r="I117" s="145"/>
      <c r="J117" s="146"/>
    </row>
    <row r="118" spans="1:11" customFormat="1" ht="180">
      <c r="A118" s="141" t="s">
        <v>565</v>
      </c>
      <c r="B118" s="154" t="s">
        <v>566</v>
      </c>
      <c r="C118" s="142">
        <v>300</v>
      </c>
      <c r="D118" s="142" t="s">
        <v>266</v>
      </c>
      <c r="E118" s="143" t="s">
        <v>567</v>
      </c>
      <c r="F118" s="142" t="s">
        <v>568</v>
      </c>
      <c r="G118" s="163" t="s">
        <v>487</v>
      </c>
      <c r="H118" s="144" t="s">
        <v>549</v>
      </c>
    </row>
    <row r="119" spans="1:11" customFormat="1" ht="180">
      <c r="A119" s="155" t="s">
        <v>569</v>
      </c>
      <c r="B119" s="156" t="s">
        <v>570</v>
      </c>
      <c r="C119" s="142">
        <v>15000</v>
      </c>
      <c r="D119" s="157" t="s">
        <v>571</v>
      </c>
      <c r="E119" s="158" t="s">
        <v>572</v>
      </c>
      <c r="F119" s="142">
        <v>13920</v>
      </c>
      <c r="G119" s="167" t="s">
        <v>573</v>
      </c>
      <c r="H119" s="144" t="s">
        <v>549</v>
      </c>
      <c r="I119" s="152"/>
    </row>
    <row r="120" spans="1:11" customFormat="1" ht="204.75">
      <c r="A120" s="159" t="s">
        <v>264</v>
      </c>
      <c r="B120" s="159" t="s">
        <v>265</v>
      </c>
      <c r="C120" s="159" t="s">
        <v>574</v>
      </c>
      <c r="D120" s="159" t="s">
        <v>575</v>
      </c>
      <c r="E120" s="160">
        <v>8.0000000000000002E-3</v>
      </c>
      <c r="F120" s="160">
        <v>8.0000000000000002E-3</v>
      </c>
      <c r="G120" s="168" t="s">
        <v>263</v>
      </c>
      <c r="H120" s="169" t="s">
        <v>576</v>
      </c>
      <c r="I120" s="152"/>
    </row>
    <row r="121" spans="1:11" customFormat="1" ht="378">
      <c r="A121" s="9" t="s">
        <v>267</v>
      </c>
      <c r="B121" s="9" t="s">
        <v>268</v>
      </c>
      <c r="C121" s="9" t="s">
        <v>269</v>
      </c>
      <c r="D121" s="9" t="s">
        <v>270</v>
      </c>
      <c r="E121" s="161">
        <f>4/10</f>
        <v>0.4</v>
      </c>
      <c r="F121" s="162" t="s">
        <v>577</v>
      </c>
      <c r="G121" s="8" t="s">
        <v>578</v>
      </c>
      <c r="H121" s="169"/>
      <c r="I121" s="152"/>
    </row>
    <row r="122" spans="1:11" customFormat="1" ht="110.25">
      <c r="A122" s="9" t="s">
        <v>271</v>
      </c>
      <c r="B122" s="9" t="s">
        <v>272</v>
      </c>
      <c r="C122" s="9" t="s">
        <v>273</v>
      </c>
      <c r="D122" s="9" t="s">
        <v>270</v>
      </c>
      <c r="E122" s="161">
        <f>84/360</f>
        <v>0.23333333333333334</v>
      </c>
      <c r="F122" s="162" t="s">
        <v>579</v>
      </c>
      <c r="G122" s="8"/>
      <c r="H122" s="169"/>
      <c r="I122" s="152"/>
    </row>
    <row r="123" spans="1:11" customFormat="1" ht="220.5">
      <c r="A123" s="9" t="s">
        <v>274</v>
      </c>
      <c r="B123" s="9" t="s">
        <v>275</v>
      </c>
      <c r="C123" s="9" t="s">
        <v>276</v>
      </c>
      <c r="D123" s="9" t="s">
        <v>270</v>
      </c>
      <c r="E123" s="161">
        <f>49/60</f>
        <v>0.81666666666666665</v>
      </c>
      <c r="F123" s="162" t="s">
        <v>277</v>
      </c>
      <c r="G123" s="162" t="s">
        <v>278</v>
      </c>
      <c r="H123" s="169"/>
      <c r="I123" s="152"/>
    </row>
    <row r="124" spans="1:11" customFormat="1" ht="110.25">
      <c r="A124" s="9" t="s">
        <v>279</v>
      </c>
      <c r="B124" s="9" t="s">
        <v>280</v>
      </c>
      <c r="C124" s="9" t="s">
        <v>281</v>
      </c>
      <c r="D124" s="9" t="s">
        <v>282</v>
      </c>
      <c r="E124" s="161">
        <v>1</v>
      </c>
      <c r="F124" s="9" t="s">
        <v>283</v>
      </c>
      <c r="G124" s="7" t="s">
        <v>284</v>
      </c>
    </row>
    <row r="125" spans="1:11" s="28" customFormat="1" ht="15.75" customHeight="1">
      <c r="A125" s="304" t="s">
        <v>146</v>
      </c>
      <c r="B125" s="305"/>
      <c r="C125" s="305"/>
      <c r="D125" s="305"/>
      <c r="E125" s="305"/>
      <c r="F125" s="305"/>
      <c r="G125" s="306"/>
      <c r="H125" s="88"/>
      <c r="I125" s="36"/>
      <c r="J125" s="27"/>
      <c r="K125" s="27"/>
    </row>
    <row r="126" spans="1:11" customFormat="1" ht="165" customHeight="1">
      <c r="A126" s="7" t="s">
        <v>191</v>
      </c>
      <c r="B126" s="7" t="s">
        <v>192</v>
      </c>
      <c r="C126" s="173" t="s">
        <v>580</v>
      </c>
      <c r="D126" s="7" t="s">
        <v>193</v>
      </c>
      <c r="E126" s="174">
        <v>1.2928999999999999</v>
      </c>
      <c r="F126" s="173" t="s">
        <v>581</v>
      </c>
      <c r="G126" s="176" t="s">
        <v>660</v>
      </c>
    </row>
    <row r="127" spans="1:11" customFormat="1" ht="165" customHeight="1">
      <c r="A127" s="7" t="s">
        <v>194</v>
      </c>
      <c r="B127" s="7" t="s">
        <v>195</v>
      </c>
      <c r="C127" s="7" t="s">
        <v>582</v>
      </c>
      <c r="D127" s="7" t="s">
        <v>196</v>
      </c>
      <c r="E127" s="174">
        <v>1.6667000000000001</v>
      </c>
      <c r="F127" s="173" t="s">
        <v>583</v>
      </c>
      <c r="G127" s="176" t="s">
        <v>661</v>
      </c>
    </row>
    <row r="128" spans="1:11" customFormat="1" ht="165" customHeight="1">
      <c r="A128" s="7" t="s">
        <v>197</v>
      </c>
      <c r="B128" s="7" t="s">
        <v>198</v>
      </c>
      <c r="C128" s="173" t="s">
        <v>584</v>
      </c>
      <c r="D128" s="7" t="s">
        <v>199</v>
      </c>
      <c r="E128" s="174">
        <v>0.85829999999999995</v>
      </c>
      <c r="F128" s="173" t="s">
        <v>585</v>
      </c>
      <c r="G128" s="176" t="s">
        <v>660</v>
      </c>
    </row>
    <row r="129" spans="1:7" customFormat="1" ht="195.75" customHeight="1">
      <c r="A129" s="7" t="s">
        <v>200</v>
      </c>
      <c r="B129" s="7" t="s">
        <v>201</v>
      </c>
      <c r="C129" s="7" t="s">
        <v>202</v>
      </c>
      <c r="D129" s="7" t="s">
        <v>586</v>
      </c>
      <c r="E129" s="175" t="s">
        <v>587</v>
      </c>
      <c r="F129" s="173" t="s">
        <v>588</v>
      </c>
      <c r="G129" s="176" t="s">
        <v>660</v>
      </c>
    </row>
    <row r="130" spans="1:7" customFormat="1" ht="195.75" customHeight="1">
      <c r="A130" s="177" t="s">
        <v>205</v>
      </c>
      <c r="B130" s="178" t="s">
        <v>206</v>
      </c>
      <c r="C130" s="179">
        <v>6</v>
      </c>
      <c r="D130" s="180" t="s">
        <v>207</v>
      </c>
      <c r="E130" s="181">
        <f t="shared" ref="E130:E137" si="1">(F130*100)/C130</f>
        <v>216.66666666666666</v>
      </c>
      <c r="F130" s="182">
        <v>13</v>
      </c>
      <c r="G130" s="178" t="s">
        <v>653</v>
      </c>
    </row>
    <row r="131" spans="1:7" customFormat="1" ht="195.75" customHeight="1">
      <c r="A131" s="177" t="s">
        <v>208</v>
      </c>
      <c r="B131" s="178" t="s">
        <v>209</v>
      </c>
      <c r="C131" s="179">
        <v>96</v>
      </c>
      <c r="D131" s="178" t="s">
        <v>210</v>
      </c>
      <c r="E131" s="183">
        <f t="shared" si="1"/>
        <v>75</v>
      </c>
      <c r="F131" s="179">
        <v>72</v>
      </c>
      <c r="G131" s="178" t="s">
        <v>651</v>
      </c>
    </row>
    <row r="132" spans="1:7" customFormat="1" ht="195.75" customHeight="1">
      <c r="A132" s="243" t="s">
        <v>211</v>
      </c>
      <c r="B132" s="244" t="s">
        <v>212</v>
      </c>
      <c r="C132" s="245">
        <v>48</v>
      </c>
      <c r="D132" s="246" t="s">
        <v>207</v>
      </c>
      <c r="E132" s="247">
        <f t="shared" si="1"/>
        <v>83.333333333333329</v>
      </c>
      <c r="F132" s="245">
        <v>40</v>
      </c>
      <c r="G132" s="244" t="s">
        <v>652</v>
      </c>
    </row>
    <row r="133" spans="1:7" customFormat="1" ht="195.75" customHeight="1">
      <c r="A133" s="177" t="s">
        <v>213</v>
      </c>
      <c r="B133" s="178" t="s">
        <v>214</v>
      </c>
      <c r="C133" s="179">
        <v>6</v>
      </c>
      <c r="D133" s="178" t="s">
        <v>210</v>
      </c>
      <c r="E133" s="181">
        <f t="shared" si="1"/>
        <v>150</v>
      </c>
      <c r="F133" s="179">
        <v>9</v>
      </c>
      <c r="G133" s="178" t="s">
        <v>589</v>
      </c>
    </row>
    <row r="134" spans="1:7" customFormat="1" ht="195.75" customHeight="1">
      <c r="A134" s="177" t="s">
        <v>215</v>
      </c>
      <c r="B134" s="180" t="s">
        <v>216</v>
      </c>
      <c r="C134" s="179">
        <v>170</v>
      </c>
      <c r="D134" s="178" t="s">
        <v>217</v>
      </c>
      <c r="E134" s="181">
        <f t="shared" si="1"/>
        <v>73.529411764705884</v>
      </c>
      <c r="F134" s="180">
        <v>125</v>
      </c>
      <c r="G134" s="178" t="s">
        <v>649</v>
      </c>
    </row>
    <row r="135" spans="1:7" customFormat="1" ht="195.75" customHeight="1">
      <c r="A135" s="177" t="s">
        <v>218</v>
      </c>
      <c r="B135" s="178" t="s">
        <v>219</v>
      </c>
      <c r="C135" s="179">
        <v>100</v>
      </c>
      <c r="D135" s="184" t="s">
        <v>220</v>
      </c>
      <c r="E135" s="179">
        <f t="shared" si="1"/>
        <v>184</v>
      </c>
      <c r="F135" s="180">
        <v>184</v>
      </c>
      <c r="G135" s="178" t="s">
        <v>650</v>
      </c>
    </row>
    <row r="136" spans="1:7" customFormat="1" ht="195.75" customHeight="1">
      <c r="A136" s="185" t="s">
        <v>221</v>
      </c>
      <c r="B136" s="180" t="s">
        <v>222</v>
      </c>
      <c r="C136" s="179">
        <v>32</v>
      </c>
      <c r="D136" s="180" t="s">
        <v>223</v>
      </c>
      <c r="E136" s="181">
        <f t="shared" si="1"/>
        <v>6.25</v>
      </c>
      <c r="F136" s="179">
        <v>2</v>
      </c>
      <c r="G136" s="186" t="s">
        <v>656</v>
      </c>
    </row>
    <row r="137" spans="1:7" customFormat="1" ht="163.5" customHeight="1">
      <c r="A137" s="187" t="s">
        <v>224</v>
      </c>
      <c r="B137" s="188" t="s">
        <v>225</v>
      </c>
      <c r="C137" s="189">
        <v>9</v>
      </c>
      <c r="D137" s="188" t="s">
        <v>220</v>
      </c>
      <c r="E137" s="181">
        <f t="shared" si="1"/>
        <v>100</v>
      </c>
      <c r="F137" s="10">
        <v>9</v>
      </c>
      <c r="G137" s="176" t="s">
        <v>662</v>
      </c>
    </row>
    <row r="138" spans="1:7" customFormat="1" ht="95.25" customHeight="1">
      <c r="A138" s="190" t="s">
        <v>203</v>
      </c>
      <c r="B138" s="190" t="s">
        <v>590</v>
      </c>
      <c r="C138" s="190" t="s">
        <v>204</v>
      </c>
      <c r="D138" s="190" t="s">
        <v>637</v>
      </c>
      <c r="E138" s="191"/>
      <c r="F138" s="190" t="s">
        <v>591</v>
      </c>
      <c r="G138" s="15" t="s">
        <v>592</v>
      </c>
    </row>
    <row r="139" spans="1:7" customFormat="1" ht="100.5" customHeight="1">
      <c r="A139" s="192" t="s">
        <v>226</v>
      </c>
      <c r="B139" s="192" t="s">
        <v>227</v>
      </c>
      <c r="C139" s="193">
        <v>522</v>
      </c>
      <c r="D139" s="192" t="s">
        <v>228</v>
      </c>
      <c r="E139" s="194">
        <f t="shared" ref="E139:E144" si="2">+F139/C139</f>
        <v>1.1915708812260537</v>
      </c>
      <c r="F139" s="193">
        <v>622</v>
      </c>
      <c r="G139" s="195" t="s">
        <v>229</v>
      </c>
    </row>
    <row r="140" spans="1:7" customFormat="1" ht="75" customHeight="1">
      <c r="A140" s="192" t="s">
        <v>230</v>
      </c>
      <c r="B140" s="192" t="s">
        <v>231</v>
      </c>
      <c r="C140" s="193">
        <v>96</v>
      </c>
      <c r="D140" s="192" t="s">
        <v>228</v>
      </c>
      <c r="E140" s="194">
        <f t="shared" si="2"/>
        <v>0.86458333333333337</v>
      </c>
      <c r="F140" s="193">
        <v>83</v>
      </c>
      <c r="G140" s="195" t="s">
        <v>232</v>
      </c>
    </row>
    <row r="141" spans="1:7" customFormat="1" ht="81" customHeight="1">
      <c r="A141" s="192" t="s">
        <v>233</v>
      </c>
      <c r="B141" s="192" t="s">
        <v>234</v>
      </c>
      <c r="C141" s="193">
        <v>1680</v>
      </c>
      <c r="D141" s="192" t="s">
        <v>228</v>
      </c>
      <c r="E141" s="194">
        <f t="shared" si="2"/>
        <v>0.71011904761904765</v>
      </c>
      <c r="F141" s="193">
        <v>1193</v>
      </c>
      <c r="G141" s="195" t="s">
        <v>235</v>
      </c>
    </row>
    <row r="142" spans="1:7" customFormat="1" ht="84" customHeight="1">
      <c r="A142" s="192" t="s">
        <v>236</v>
      </c>
      <c r="B142" s="192" t="s">
        <v>237</v>
      </c>
      <c r="C142" s="193">
        <v>2760</v>
      </c>
      <c r="D142" s="192" t="s">
        <v>228</v>
      </c>
      <c r="E142" s="194">
        <f t="shared" si="2"/>
        <v>1.0478260869565217</v>
      </c>
      <c r="F142" s="193">
        <v>2892</v>
      </c>
      <c r="G142" s="195" t="s">
        <v>238</v>
      </c>
    </row>
    <row r="143" spans="1:7" customFormat="1" ht="93.75" customHeight="1">
      <c r="A143" s="192" t="s">
        <v>239</v>
      </c>
      <c r="B143" s="192" t="s">
        <v>240</v>
      </c>
      <c r="C143" s="193">
        <v>16</v>
      </c>
      <c r="D143" s="192" t="s">
        <v>241</v>
      </c>
      <c r="E143" s="196">
        <f t="shared" si="2"/>
        <v>0.5</v>
      </c>
      <c r="F143" s="193">
        <v>8</v>
      </c>
      <c r="G143" s="192" t="s">
        <v>242</v>
      </c>
    </row>
    <row r="144" spans="1:7" customFormat="1" ht="153" customHeight="1">
      <c r="A144" s="192" t="s">
        <v>243</v>
      </c>
      <c r="B144" s="192" t="s">
        <v>244</v>
      </c>
      <c r="C144" s="193">
        <v>1980</v>
      </c>
      <c r="D144" s="192" t="s">
        <v>245</v>
      </c>
      <c r="E144" s="196">
        <f t="shared" si="2"/>
        <v>0.59393939393939399</v>
      </c>
      <c r="F144" s="193">
        <v>1176</v>
      </c>
      <c r="G144" s="197" t="s">
        <v>246</v>
      </c>
    </row>
    <row r="145" spans="1:31" customFormat="1" ht="136.5" customHeight="1">
      <c r="A145" s="192" t="s">
        <v>247</v>
      </c>
      <c r="B145" s="192" t="s">
        <v>248</v>
      </c>
      <c r="C145" s="198" t="s">
        <v>249</v>
      </c>
      <c r="D145" s="192" t="s">
        <v>250</v>
      </c>
      <c r="E145" s="199" t="s">
        <v>593</v>
      </c>
      <c r="F145" s="200" t="s">
        <v>251</v>
      </c>
      <c r="G145" s="201"/>
    </row>
    <row r="146" spans="1:31" customFormat="1" ht="88.5" customHeight="1">
      <c r="A146" s="7" t="s">
        <v>252</v>
      </c>
      <c r="B146" s="7" t="s">
        <v>231</v>
      </c>
      <c r="C146" s="7">
        <v>780</v>
      </c>
      <c r="D146" s="7" t="s">
        <v>245</v>
      </c>
      <c r="E146" s="14">
        <f>F146/C146</f>
        <v>0.59102564102564104</v>
      </c>
      <c r="F146" s="7">
        <v>461</v>
      </c>
      <c r="G146" s="176" t="s">
        <v>594</v>
      </c>
    </row>
    <row r="147" spans="1:31" s="28" customFormat="1" ht="32.25" customHeight="1">
      <c r="A147" s="304" t="s">
        <v>111</v>
      </c>
      <c r="B147" s="305"/>
      <c r="C147" s="305"/>
      <c r="D147" s="305"/>
      <c r="E147" s="305"/>
      <c r="F147" s="305"/>
      <c r="G147" s="306"/>
      <c r="H147" s="55"/>
      <c r="I147" s="26"/>
      <c r="J147" s="27"/>
      <c r="K147" s="27"/>
    </row>
    <row r="148" spans="1:31" s="29" customFormat="1" ht="102">
      <c r="A148" s="64" t="s">
        <v>623</v>
      </c>
      <c r="B148" s="227" t="s">
        <v>148</v>
      </c>
      <c r="C148" s="227" t="s">
        <v>149</v>
      </c>
      <c r="D148" s="227" t="s">
        <v>150</v>
      </c>
      <c r="E148" s="89">
        <v>1</v>
      </c>
      <c r="F148" s="227" t="s">
        <v>151</v>
      </c>
      <c r="G148" s="224" t="s">
        <v>180</v>
      </c>
      <c r="H148" s="55"/>
      <c r="I148" s="26"/>
      <c r="J148" s="27"/>
      <c r="K148" s="27"/>
      <c r="L148" s="28"/>
      <c r="M148" s="28"/>
      <c r="N148" s="28"/>
      <c r="O148" s="28"/>
      <c r="P148" s="28"/>
      <c r="Q148" s="28"/>
      <c r="R148" s="28"/>
      <c r="S148" s="28"/>
      <c r="T148" s="28"/>
      <c r="U148" s="28"/>
      <c r="V148" s="28"/>
      <c r="W148" s="28"/>
      <c r="X148" s="28"/>
      <c r="Y148" s="28"/>
      <c r="Z148" s="28"/>
      <c r="AA148" s="28"/>
      <c r="AB148" s="28"/>
    </row>
    <row r="149" spans="1:31" s="29" customFormat="1" ht="77.25" customHeight="1">
      <c r="A149" s="227" t="s">
        <v>181</v>
      </c>
      <c r="B149" s="227" t="s">
        <v>148</v>
      </c>
      <c r="C149" s="227" t="s">
        <v>498</v>
      </c>
      <c r="D149" s="227" t="s">
        <v>153</v>
      </c>
      <c r="E149" s="89">
        <v>1</v>
      </c>
      <c r="F149" s="228" t="s">
        <v>182</v>
      </c>
      <c r="G149" s="230" t="s">
        <v>183</v>
      </c>
      <c r="H149" s="55"/>
      <c r="I149" s="26"/>
      <c r="J149" s="27"/>
      <c r="K149" s="27"/>
      <c r="L149" s="28"/>
      <c r="M149" s="28"/>
      <c r="N149" s="28"/>
      <c r="O149" s="28"/>
      <c r="P149" s="28"/>
      <c r="Q149" s="28"/>
      <c r="R149" s="28"/>
      <c r="S149" s="28"/>
      <c r="T149" s="28"/>
      <c r="U149" s="28"/>
      <c r="V149" s="28"/>
      <c r="W149" s="28"/>
      <c r="X149" s="28"/>
      <c r="Y149" s="28"/>
      <c r="Z149" s="28"/>
    </row>
    <row r="150" spans="1:31" s="29" customFormat="1" ht="76.5">
      <c r="A150" s="227" t="s">
        <v>157</v>
      </c>
      <c r="B150" s="227" t="s">
        <v>152</v>
      </c>
      <c r="C150" s="64" t="s">
        <v>625</v>
      </c>
      <c r="D150" s="227" t="s">
        <v>153</v>
      </c>
      <c r="E150" s="89">
        <v>0.75</v>
      </c>
      <c r="F150" s="64" t="s">
        <v>624</v>
      </c>
      <c r="G150" s="219" t="s">
        <v>154</v>
      </c>
      <c r="H150" s="55"/>
      <c r="I150" s="26"/>
      <c r="J150" s="27"/>
      <c r="K150" s="27"/>
      <c r="L150" s="28"/>
      <c r="M150" s="28"/>
      <c r="N150" s="28"/>
      <c r="O150" s="28"/>
      <c r="P150" s="28"/>
      <c r="Q150" s="28"/>
      <c r="R150" s="28"/>
      <c r="S150" s="28"/>
      <c r="T150" s="28"/>
      <c r="U150" s="28"/>
      <c r="V150" s="28"/>
      <c r="W150" s="28"/>
      <c r="X150" s="28"/>
      <c r="Y150" s="28"/>
      <c r="Z150" s="28"/>
    </row>
    <row r="151" spans="1:31" s="29" customFormat="1" ht="63.75">
      <c r="A151" s="227" t="s">
        <v>177</v>
      </c>
      <c r="B151" s="227" t="s">
        <v>155</v>
      </c>
      <c r="C151" s="227" t="s">
        <v>178</v>
      </c>
      <c r="D151" s="227" t="s">
        <v>153</v>
      </c>
      <c r="E151" s="89">
        <v>1</v>
      </c>
      <c r="F151" s="227" t="s">
        <v>499</v>
      </c>
      <c r="G151" s="219" t="s">
        <v>156</v>
      </c>
      <c r="H151" s="55"/>
      <c r="I151" s="26"/>
      <c r="J151" s="27"/>
      <c r="K151" s="27"/>
      <c r="L151" s="28"/>
      <c r="M151" s="28"/>
      <c r="N151" s="28"/>
      <c r="O151" s="28"/>
      <c r="P151" s="28"/>
      <c r="Q151" s="28"/>
      <c r="R151" s="28"/>
      <c r="S151" s="28"/>
      <c r="T151" s="28"/>
      <c r="U151" s="28"/>
      <c r="V151" s="28"/>
      <c r="W151" s="28"/>
      <c r="X151" s="28"/>
      <c r="Y151" s="28"/>
      <c r="Z151" s="28"/>
      <c r="AA151" s="28"/>
      <c r="AB151" s="28"/>
      <c r="AC151" s="28"/>
      <c r="AD151" s="28"/>
      <c r="AE151" s="28"/>
    </row>
    <row r="152" spans="1:31" s="29" customFormat="1" ht="38.25">
      <c r="A152" s="227" t="s">
        <v>188</v>
      </c>
      <c r="B152" s="227" t="s">
        <v>186</v>
      </c>
      <c r="C152" s="227" t="s">
        <v>505</v>
      </c>
      <c r="D152" s="227" t="s">
        <v>153</v>
      </c>
      <c r="E152" s="89">
        <v>0.5</v>
      </c>
      <c r="F152" s="227" t="s">
        <v>190</v>
      </c>
      <c r="G152" s="219" t="s">
        <v>627</v>
      </c>
      <c r="H152" s="55"/>
      <c r="I152" s="26"/>
      <c r="J152" s="27"/>
      <c r="K152" s="27"/>
      <c r="L152" s="28"/>
      <c r="M152" s="28"/>
      <c r="N152" s="28"/>
      <c r="O152" s="28"/>
      <c r="P152" s="28"/>
      <c r="Q152" s="28"/>
      <c r="R152" s="28"/>
      <c r="S152" s="28"/>
      <c r="T152" s="28"/>
      <c r="U152" s="28"/>
      <c r="V152" s="28"/>
      <c r="W152" s="28"/>
      <c r="X152" s="28"/>
      <c r="Y152" s="28"/>
      <c r="Z152" s="28"/>
      <c r="AA152" s="28"/>
      <c r="AB152" s="28"/>
      <c r="AC152" s="28"/>
      <c r="AD152" s="28"/>
      <c r="AE152" s="28"/>
    </row>
    <row r="153" spans="1:31" s="29" customFormat="1" ht="76.5">
      <c r="A153" s="227" t="s">
        <v>185</v>
      </c>
      <c r="B153" s="227" t="s">
        <v>186</v>
      </c>
      <c r="C153" s="227" t="s">
        <v>189</v>
      </c>
      <c r="D153" s="227" t="s">
        <v>153</v>
      </c>
      <c r="E153" s="89">
        <v>1</v>
      </c>
      <c r="F153" s="227" t="s">
        <v>187</v>
      </c>
      <c r="G153" s="219" t="s">
        <v>627</v>
      </c>
      <c r="H153" s="55"/>
      <c r="I153" s="26"/>
      <c r="J153" s="27"/>
      <c r="K153" s="27"/>
      <c r="L153" s="28"/>
      <c r="M153" s="28"/>
      <c r="N153" s="28"/>
      <c r="O153" s="28"/>
      <c r="P153" s="28"/>
      <c r="Q153" s="28"/>
      <c r="R153" s="28"/>
      <c r="S153" s="28"/>
      <c r="T153" s="28"/>
      <c r="U153" s="28"/>
      <c r="V153" s="28"/>
      <c r="W153" s="28"/>
      <c r="X153" s="28"/>
      <c r="Y153" s="28"/>
      <c r="Z153" s="28"/>
      <c r="AA153" s="28"/>
      <c r="AB153" s="28"/>
      <c r="AC153" s="28"/>
      <c r="AD153" s="28"/>
      <c r="AE153" s="28"/>
    </row>
    <row r="154" spans="1:31" customFormat="1" ht="20.25" customHeight="1">
      <c r="A154" s="298" t="s">
        <v>100</v>
      </c>
      <c r="B154" s="298"/>
      <c r="C154" s="298"/>
      <c r="D154" s="298"/>
      <c r="E154" s="298"/>
      <c r="F154" s="298"/>
      <c r="G154" s="298"/>
      <c r="H154" s="56"/>
    </row>
    <row r="155" spans="1:31" customFormat="1" ht="50.25" customHeight="1">
      <c r="A155" s="72" t="s">
        <v>33</v>
      </c>
      <c r="B155" s="72" t="s">
        <v>34</v>
      </c>
      <c r="C155" s="72" t="s">
        <v>73</v>
      </c>
      <c r="D155" s="72" t="s">
        <v>35</v>
      </c>
      <c r="E155" s="72" t="s">
        <v>36</v>
      </c>
      <c r="F155" s="73" t="s">
        <v>37</v>
      </c>
      <c r="G155" s="72" t="s">
        <v>38</v>
      </c>
      <c r="H155" s="56"/>
    </row>
    <row r="156" spans="1:31" customFormat="1" ht="58.5" customHeight="1">
      <c r="A156" s="95" t="s">
        <v>454</v>
      </c>
      <c r="B156" s="41" t="s">
        <v>522</v>
      </c>
      <c r="C156" s="96">
        <v>45119</v>
      </c>
      <c r="D156" s="97">
        <v>18000000</v>
      </c>
      <c r="E156" s="98" t="s">
        <v>523</v>
      </c>
      <c r="F156" s="99" t="s">
        <v>455</v>
      </c>
      <c r="G156" s="95" t="s">
        <v>456</v>
      </c>
      <c r="H156" s="56"/>
      <c r="I156" s="296"/>
    </row>
    <row r="157" spans="1:31" customFormat="1" ht="85.5" customHeight="1">
      <c r="A157" s="95" t="s">
        <v>454</v>
      </c>
      <c r="B157" s="41" t="s">
        <v>524</v>
      </c>
      <c r="C157" s="96">
        <v>45134</v>
      </c>
      <c r="D157" s="97">
        <v>390000000</v>
      </c>
      <c r="E157" s="98" t="s">
        <v>525</v>
      </c>
      <c r="F157" s="99" t="s">
        <v>455</v>
      </c>
      <c r="G157" s="95" t="s">
        <v>541</v>
      </c>
      <c r="H157" s="56"/>
      <c r="I157" s="296"/>
    </row>
    <row r="158" spans="1:31" customFormat="1" ht="90">
      <c r="A158" s="237">
        <v>431153</v>
      </c>
      <c r="B158" s="237" t="s">
        <v>638</v>
      </c>
      <c r="C158" s="238">
        <v>45205</v>
      </c>
      <c r="D158" s="239">
        <v>446000000</v>
      </c>
      <c r="E158" s="237" t="s">
        <v>639</v>
      </c>
      <c r="F158" s="237" t="s">
        <v>640</v>
      </c>
      <c r="G158" s="236" t="s">
        <v>641</v>
      </c>
    </row>
    <row r="159" spans="1:31">
      <c r="A159" s="298" t="s">
        <v>101</v>
      </c>
      <c r="B159" s="298"/>
      <c r="C159" s="298"/>
      <c r="D159" s="298"/>
      <c r="E159" s="298"/>
      <c r="F159" s="298"/>
      <c r="G159" s="298"/>
    </row>
    <row r="160" spans="1:31">
      <c r="A160" s="307" t="s">
        <v>93</v>
      </c>
      <c r="B160" s="308"/>
      <c r="C160" s="72" t="s">
        <v>26</v>
      </c>
      <c r="D160" s="72" t="s">
        <v>39</v>
      </c>
      <c r="E160" s="72" t="s">
        <v>40</v>
      </c>
      <c r="F160" s="72" t="s">
        <v>41</v>
      </c>
      <c r="G160" s="73" t="s">
        <v>42</v>
      </c>
    </row>
    <row r="161" spans="1:7" ht="51">
      <c r="A161" s="101">
        <v>100</v>
      </c>
      <c r="B161" s="101"/>
      <c r="C161" s="102" t="s">
        <v>343</v>
      </c>
      <c r="D161" s="103">
        <f>SUM(D162:D177)</f>
        <v>52710600898</v>
      </c>
      <c r="E161" s="103">
        <f>SUM(E162:E177)</f>
        <v>35365989413</v>
      </c>
      <c r="F161" s="103">
        <f>SUM(F162:F177)</f>
        <v>17344611485</v>
      </c>
      <c r="G161" s="104" t="s">
        <v>516</v>
      </c>
    </row>
    <row r="162" spans="1:7" ht="60">
      <c r="A162" s="105"/>
      <c r="B162" s="105">
        <v>111</v>
      </c>
      <c r="C162" s="106" t="s">
        <v>344</v>
      </c>
      <c r="D162" s="107">
        <v>26200507368</v>
      </c>
      <c r="E162" s="107">
        <v>19609805526</v>
      </c>
      <c r="F162" s="107">
        <f>+D162-E162</f>
        <v>6590701842</v>
      </c>
      <c r="G162" s="242" t="s">
        <v>516</v>
      </c>
    </row>
    <row r="163" spans="1:7" ht="51">
      <c r="A163" s="105"/>
      <c r="B163" s="105">
        <v>113</v>
      </c>
      <c r="C163" s="106" t="s">
        <v>345</v>
      </c>
      <c r="D163" s="107">
        <v>1780869600</v>
      </c>
      <c r="E163" s="107">
        <v>1333487800</v>
      </c>
      <c r="F163" s="107">
        <f t="shared" ref="F163:F177" si="3">+D163-E163</f>
        <v>447381800</v>
      </c>
      <c r="G163" s="104" t="s">
        <v>516</v>
      </c>
    </row>
    <row r="164" spans="1:7" ht="51">
      <c r="A164" s="105"/>
      <c r="B164" s="105">
        <v>114</v>
      </c>
      <c r="C164" s="106" t="s">
        <v>346</v>
      </c>
      <c r="D164" s="107">
        <v>2331781414</v>
      </c>
      <c r="E164" s="107">
        <v>0</v>
      </c>
      <c r="F164" s="107">
        <f t="shared" si="3"/>
        <v>2331781414</v>
      </c>
      <c r="G164" s="104" t="s">
        <v>516</v>
      </c>
    </row>
    <row r="165" spans="1:7" ht="51">
      <c r="A165" s="105"/>
      <c r="B165" s="105">
        <v>122</v>
      </c>
      <c r="C165" s="106" t="s">
        <v>347</v>
      </c>
      <c r="D165" s="107">
        <v>1008000000</v>
      </c>
      <c r="E165" s="107">
        <v>669037354</v>
      </c>
      <c r="F165" s="107">
        <f t="shared" si="3"/>
        <v>338962646</v>
      </c>
      <c r="G165" s="104" t="s">
        <v>516</v>
      </c>
    </row>
    <row r="166" spans="1:7" ht="51">
      <c r="A166" s="105"/>
      <c r="B166" s="105">
        <v>123</v>
      </c>
      <c r="C166" s="106" t="s">
        <v>348</v>
      </c>
      <c r="D166" s="107">
        <v>1826678253</v>
      </c>
      <c r="E166" s="107">
        <v>1120754065</v>
      </c>
      <c r="F166" s="107">
        <f t="shared" si="3"/>
        <v>705924188</v>
      </c>
      <c r="G166" s="104" t="s">
        <v>516</v>
      </c>
    </row>
    <row r="167" spans="1:7" ht="51">
      <c r="A167" s="105"/>
      <c r="B167" s="105">
        <v>125</v>
      </c>
      <c r="C167" s="106" t="s">
        <v>349</v>
      </c>
      <c r="D167" s="107">
        <v>1350906133</v>
      </c>
      <c r="E167" s="107">
        <v>852209866</v>
      </c>
      <c r="F167" s="107">
        <f t="shared" si="3"/>
        <v>498696267</v>
      </c>
      <c r="G167" s="104" t="s">
        <v>516</v>
      </c>
    </row>
    <row r="168" spans="1:7" ht="51">
      <c r="A168" s="105"/>
      <c r="B168" s="105">
        <v>131</v>
      </c>
      <c r="C168" s="106" t="s">
        <v>350</v>
      </c>
      <c r="D168" s="107">
        <v>624985452</v>
      </c>
      <c r="E168" s="107">
        <v>545465698</v>
      </c>
      <c r="F168" s="107">
        <f t="shared" si="3"/>
        <v>79519754</v>
      </c>
      <c r="G168" s="104" t="s">
        <v>516</v>
      </c>
    </row>
    <row r="169" spans="1:7" ht="51">
      <c r="A169" s="105"/>
      <c r="B169" s="105">
        <v>133</v>
      </c>
      <c r="C169" s="106" t="s">
        <v>351</v>
      </c>
      <c r="D169" s="107">
        <v>5666861384</v>
      </c>
      <c r="E169" s="107">
        <v>3350514456</v>
      </c>
      <c r="F169" s="107">
        <f t="shared" si="3"/>
        <v>2316346928</v>
      </c>
      <c r="G169" s="104" t="s">
        <v>516</v>
      </c>
    </row>
    <row r="170" spans="1:7" ht="51">
      <c r="A170" s="105"/>
      <c r="B170" s="105">
        <v>137</v>
      </c>
      <c r="C170" s="106" t="s">
        <v>352</v>
      </c>
      <c r="D170" s="107">
        <v>502060000</v>
      </c>
      <c r="E170" s="107">
        <v>342113310</v>
      </c>
      <c r="F170" s="107">
        <f t="shared" si="3"/>
        <v>159946690</v>
      </c>
      <c r="G170" s="104" t="s">
        <v>516</v>
      </c>
    </row>
    <row r="171" spans="1:7" ht="51">
      <c r="A171" s="105"/>
      <c r="B171" s="105">
        <v>141</v>
      </c>
      <c r="C171" s="106" t="s">
        <v>353</v>
      </c>
      <c r="D171" s="107">
        <v>0</v>
      </c>
      <c r="E171" s="107">
        <v>0</v>
      </c>
      <c r="F171" s="107">
        <f t="shared" si="3"/>
        <v>0</v>
      </c>
      <c r="G171" s="104" t="s">
        <v>516</v>
      </c>
    </row>
    <row r="172" spans="1:7" ht="51">
      <c r="A172" s="105"/>
      <c r="B172" s="105">
        <v>144</v>
      </c>
      <c r="C172" s="106" t="s">
        <v>354</v>
      </c>
      <c r="D172" s="107">
        <v>1426183811</v>
      </c>
      <c r="E172" s="107">
        <v>910904086</v>
      </c>
      <c r="F172" s="107">
        <f t="shared" si="3"/>
        <v>515279725</v>
      </c>
      <c r="G172" s="104" t="s">
        <v>516</v>
      </c>
    </row>
    <row r="173" spans="1:7" ht="51">
      <c r="A173" s="105"/>
      <c r="B173" s="105">
        <v>145</v>
      </c>
      <c r="C173" s="106" t="s">
        <v>355</v>
      </c>
      <c r="D173" s="107">
        <v>5582868985</v>
      </c>
      <c r="E173" s="107">
        <v>3578373917</v>
      </c>
      <c r="F173" s="107">
        <f t="shared" si="3"/>
        <v>2004495068</v>
      </c>
      <c r="G173" s="104" t="s">
        <v>516</v>
      </c>
    </row>
    <row r="174" spans="1:7" ht="51">
      <c r="A174" s="105"/>
      <c r="B174" s="105">
        <v>161</v>
      </c>
      <c r="C174" s="106" t="s">
        <v>356</v>
      </c>
      <c r="D174" s="107">
        <v>1879663968</v>
      </c>
      <c r="E174" s="107">
        <v>1356185814</v>
      </c>
      <c r="F174" s="107">
        <f t="shared" si="3"/>
        <v>523478154</v>
      </c>
      <c r="G174" s="104" t="s">
        <v>516</v>
      </c>
    </row>
    <row r="175" spans="1:7" ht="51">
      <c r="A175" s="105"/>
      <c r="B175" s="105">
        <v>162</v>
      </c>
      <c r="C175" s="106" t="s">
        <v>357</v>
      </c>
      <c r="D175" s="107">
        <v>988723008</v>
      </c>
      <c r="E175" s="107">
        <v>712518496</v>
      </c>
      <c r="F175" s="107">
        <f t="shared" si="3"/>
        <v>276204512</v>
      </c>
      <c r="G175" s="104" t="s">
        <v>516</v>
      </c>
    </row>
    <row r="176" spans="1:7" ht="51">
      <c r="A176" s="105"/>
      <c r="B176" s="105">
        <v>163</v>
      </c>
      <c r="C176" s="106" t="s">
        <v>358</v>
      </c>
      <c r="D176" s="107">
        <v>239032248</v>
      </c>
      <c r="E176" s="107">
        <v>0</v>
      </c>
      <c r="F176" s="107">
        <f t="shared" si="3"/>
        <v>239032248</v>
      </c>
      <c r="G176" s="104" t="s">
        <v>516</v>
      </c>
    </row>
    <row r="177" spans="1:7" ht="51">
      <c r="A177" s="105"/>
      <c r="B177" s="105">
        <v>199</v>
      </c>
      <c r="C177" s="106" t="s">
        <v>359</v>
      </c>
      <c r="D177" s="107">
        <v>1301479274</v>
      </c>
      <c r="E177" s="107">
        <v>984619025</v>
      </c>
      <c r="F177" s="107">
        <f t="shared" si="3"/>
        <v>316860249</v>
      </c>
      <c r="G177" s="104" t="s">
        <v>516</v>
      </c>
    </row>
    <row r="178" spans="1:7" ht="51">
      <c r="A178" s="101">
        <v>200</v>
      </c>
      <c r="B178" s="101"/>
      <c r="C178" s="102" t="s">
        <v>360</v>
      </c>
      <c r="D178" s="103">
        <f>SUM(D179:D211)</f>
        <v>27968971900</v>
      </c>
      <c r="E178" s="103">
        <f>SUM(E179:E211)</f>
        <v>12306872304</v>
      </c>
      <c r="F178" s="103">
        <f>SUM(F179:F211)</f>
        <v>15662099596</v>
      </c>
      <c r="G178" s="104" t="s">
        <v>516</v>
      </c>
    </row>
    <row r="179" spans="1:7" ht="51">
      <c r="A179" s="105"/>
      <c r="B179" s="105">
        <v>211</v>
      </c>
      <c r="C179" s="106" t="s">
        <v>361</v>
      </c>
      <c r="D179" s="107">
        <v>658939022</v>
      </c>
      <c r="E179" s="107">
        <v>566940080</v>
      </c>
      <c r="F179" s="107">
        <f t="shared" ref="F179:F211" si="4">+D179-E179</f>
        <v>91998942</v>
      </c>
      <c r="G179" s="104" t="s">
        <v>516</v>
      </c>
    </row>
    <row r="180" spans="1:7" ht="51">
      <c r="A180" s="105"/>
      <c r="B180" s="105">
        <v>212</v>
      </c>
      <c r="C180" s="106" t="s">
        <v>362</v>
      </c>
      <c r="D180" s="107">
        <v>39060978</v>
      </c>
      <c r="E180" s="107">
        <v>29046796</v>
      </c>
      <c r="F180" s="107">
        <f t="shared" si="4"/>
        <v>10014182</v>
      </c>
      <c r="G180" s="104" t="s">
        <v>516</v>
      </c>
    </row>
    <row r="181" spans="1:7" ht="51">
      <c r="A181" s="105"/>
      <c r="B181" s="105">
        <v>214</v>
      </c>
      <c r="C181" s="106" t="s">
        <v>363</v>
      </c>
      <c r="D181" s="107">
        <v>876000000</v>
      </c>
      <c r="E181" s="107">
        <v>238511653</v>
      </c>
      <c r="F181" s="107">
        <f t="shared" si="4"/>
        <v>637488347</v>
      </c>
      <c r="G181" s="104" t="s">
        <v>516</v>
      </c>
    </row>
    <row r="182" spans="1:7" ht="51">
      <c r="A182" s="105"/>
      <c r="B182" s="105">
        <v>215</v>
      </c>
      <c r="C182" s="106" t="s">
        <v>364</v>
      </c>
      <c r="D182" s="107">
        <v>140000000</v>
      </c>
      <c r="E182" s="107">
        <v>73139478</v>
      </c>
      <c r="F182" s="107">
        <f t="shared" si="4"/>
        <v>66860522</v>
      </c>
      <c r="G182" s="104" t="s">
        <v>516</v>
      </c>
    </row>
    <row r="183" spans="1:7" ht="51">
      <c r="A183" s="105"/>
      <c r="B183" s="105">
        <v>221</v>
      </c>
      <c r="C183" s="106" t="s">
        <v>365</v>
      </c>
      <c r="D183" s="107">
        <v>280000000</v>
      </c>
      <c r="E183" s="107">
        <v>103000</v>
      </c>
      <c r="F183" s="107">
        <f t="shared" si="4"/>
        <v>279897000</v>
      </c>
      <c r="G183" s="104" t="s">
        <v>516</v>
      </c>
    </row>
    <row r="184" spans="1:7" ht="51">
      <c r="A184" s="105"/>
      <c r="B184" s="105">
        <v>222</v>
      </c>
      <c r="C184" s="106" t="s">
        <v>366</v>
      </c>
      <c r="D184" s="107">
        <v>360000000</v>
      </c>
      <c r="E184" s="107">
        <v>167187741</v>
      </c>
      <c r="F184" s="107">
        <f t="shared" si="4"/>
        <v>192812259</v>
      </c>
      <c r="G184" s="104" t="s">
        <v>516</v>
      </c>
    </row>
    <row r="185" spans="1:7" ht="51">
      <c r="A185" s="105"/>
      <c r="B185" s="105">
        <v>223</v>
      </c>
      <c r="C185" s="106" t="s">
        <v>367</v>
      </c>
      <c r="D185" s="107">
        <v>340000000</v>
      </c>
      <c r="E185" s="107">
        <v>215729765</v>
      </c>
      <c r="F185" s="107">
        <f t="shared" si="4"/>
        <v>124270235</v>
      </c>
      <c r="G185" s="104" t="s">
        <v>516</v>
      </c>
    </row>
    <row r="186" spans="1:7" ht="51">
      <c r="A186" s="105"/>
      <c r="B186" s="105">
        <v>231</v>
      </c>
      <c r="C186" s="106" t="s">
        <v>368</v>
      </c>
      <c r="D186" s="107">
        <v>1098159440</v>
      </c>
      <c r="E186" s="107">
        <v>254163770</v>
      </c>
      <c r="F186" s="107">
        <f t="shared" si="4"/>
        <v>843995670</v>
      </c>
      <c r="G186" s="104" t="s">
        <v>516</v>
      </c>
    </row>
    <row r="187" spans="1:7" ht="51">
      <c r="A187" s="105"/>
      <c r="B187" s="105">
        <v>232</v>
      </c>
      <c r="C187" s="106" t="s">
        <v>369</v>
      </c>
      <c r="D187" s="107">
        <v>2946750400</v>
      </c>
      <c r="E187" s="107">
        <v>1312804195</v>
      </c>
      <c r="F187" s="107">
        <f t="shared" si="4"/>
        <v>1633946205</v>
      </c>
      <c r="G187" s="104" t="s">
        <v>516</v>
      </c>
    </row>
    <row r="188" spans="1:7" ht="51">
      <c r="A188" s="105"/>
      <c r="B188" s="105">
        <v>233</v>
      </c>
      <c r="C188" s="106" t="s">
        <v>370</v>
      </c>
      <c r="D188" s="107">
        <v>150000000</v>
      </c>
      <c r="E188" s="107">
        <v>0</v>
      </c>
      <c r="F188" s="107">
        <f t="shared" si="4"/>
        <v>150000000</v>
      </c>
      <c r="G188" s="104" t="s">
        <v>516</v>
      </c>
    </row>
    <row r="189" spans="1:7" ht="51">
      <c r="A189" s="105"/>
      <c r="B189" s="105">
        <v>242</v>
      </c>
      <c r="C189" s="106" t="s">
        <v>371</v>
      </c>
      <c r="D189" s="107">
        <v>1533059660</v>
      </c>
      <c r="E189" s="107">
        <v>265441527</v>
      </c>
      <c r="F189" s="107">
        <f t="shared" si="4"/>
        <v>1267618133</v>
      </c>
      <c r="G189" s="104" t="s">
        <v>516</v>
      </c>
    </row>
    <row r="190" spans="1:7" ht="51">
      <c r="A190" s="105"/>
      <c r="B190" s="105">
        <v>243</v>
      </c>
      <c r="C190" s="106" t="s">
        <v>372</v>
      </c>
      <c r="D190" s="107">
        <v>366500000</v>
      </c>
      <c r="E190" s="107">
        <v>107875109</v>
      </c>
      <c r="F190" s="107">
        <f t="shared" si="4"/>
        <v>258624891</v>
      </c>
      <c r="G190" s="104" t="s">
        <v>516</v>
      </c>
    </row>
    <row r="191" spans="1:7" ht="51">
      <c r="A191" s="105"/>
      <c r="B191" s="105">
        <v>244</v>
      </c>
      <c r="C191" s="106" t="s">
        <v>373</v>
      </c>
      <c r="D191" s="107">
        <v>876556782</v>
      </c>
      <c r="E191" s="107">
        <v>170539194</v>
      </c>
      <c r="F191" s="107">
        <f t="shared" si="4"/>
        <v>706017588</v>
      </c>
      <c r="G191" s="104" t="s">
        <v>516</v>
      </c>
    </row>
    <row r="192" spans="1:7" ht="51">
      <c r="A192" s="105"/>
      <c r="B192" s="105">
        <v>245</v>
      </c>
      <c r="C192" s="106" t="s">
        <v>374</v>
      </c>
      <c r="D192" s="107">
        <v>952800000</v>
      </c>
      <c r="E192" s="107">
        <v>628544000</v>
      </c>
      <c r="F192" s="107">
        <f t="shared" si="4"/>
        <v>324256000</v>
      </c>
      <c r="G192" s="104" t="s">
        <v>516</v>
      </c>
    </row>
    <row r="193" spans="1:7" ht="51">
      <c r="A193" s="105"/>
      <c r="B193" s="105">
        <v>246</v>
      </c>
      <c r="C193" s="106" t="s">
        <v>375</v>
      </c>
      <c r="D193" s="107">
        <v>273030000</v>
      </c>
      <c r="E193" s="107">
        <v>0</v>
      </c>
      <c r="F193" s="107">
        <f t="shared" si="4"/>
        <v>273030000</v>
      </c>
      <c r="G193" s="104" t="s">
        <v>516</v>
      </c>
    </row>
    <row r="194" spans="1:7" ht="51">
      <c r="A194" s="105"/>
      <c r="B194" s="105">
        <v>248</v>
      </c>
      <c r="C194" s="106" t="s">
        <v>376</v>
      </c>
      <c r="D194" s="107">
        <v>117000000</v>
      </c>
      <c r="E194" s="107">
        <v>0</v>
      </c>
      <c r="F194" s="107">
        <f t="shared" si="4"/>
        <v>117000000</v>
      </c>
      <c r="G194" s="104" t="s">
        <v>516</v>
      </c>
    </row>
    <row r="195" spans="1:7" ht="51">
      <c r="A195" s="105"/>
      <c r="B195" s="105">
        <v>251</v>
      </c>
      <c r="C195" s="106" t="s">
        <v>377</v>
      </c>
      <c r="D195" s="107">
        <v>150100000</v>
      </c>
      <c r="E195" s="107">
        <v>91300000</v>
      </c>
      <c r="F195" s="107">
        <f t="shared" si="4"/>
        <v>58800000</v>
      </c>
      <c r="G195" s="104" t="s">
        <v>516</v>
      </c>
    </row>
    <row r="196" spans="1:7" ht="51">
      <c r="A196" s="105"/>
      <c r="B196" s="105">
        <v>252</v>
      </c>
      <c r="C196" s="106" t="s">
        <v>378</v>
      </c>
      <c r="D196" s="107">
        <v>30000000</v>
      </c>
      <c r="E196" s="107">
        <v>19782000</v>
      </c>
      <c r="F196" s="107">
        <f t="shared" si="4"/>
        <v>10218000</v>
      </c>
      <c r="G196" s="104" t="s">
        <v>516</v>
      </c>
    </row>
    <row r="197" spans="1:7" ht="51">
      <c r="A197" s="105"/>
      <c r="B197" s="105">
        <v>253</v>
      </c>
      <c r="C197" s="106" t="s">
        <v>379</v>
      </c>
      <c r="D197" s="107">
        <v>910000000</v>
      </c>
      <c r="E197" s="107">
        <v>162823260</v>
      </c>
      <c r="F197" s="107">
        <f t="shared" si="4"/>
        <v>747176740</v>
      </c>
      <c r="G197" s="104" t="s">
        <v>516</v>
      </c>
    </row>
    <row r="198" spans="1:7" ht="51">
      <c r="A198" s="105"/>
      <c r="B198" s="105">
        <v>261</v>
      </c>
      <c r="C198" s="106" t="s">
        <v>380</v>
      </c>
      <c r="D198" s="107">
        <v>692000000</v>
      </c>
      <c r="E198" s="107">
        <v>62021882</v>
      </c>
      <c r="F198" s="107">
        <f t="shared" si="4"/>
        <v>629978118</v>
      </c>
      <c r="G198" s="104" t="s">
        <v>516</v>
      </c>
    </row>
    <row r="199" spans="1:7" ht="51">
      <c r="A199" s="105"/>
      <c r="B199" s="105">
        <v>262</v>
      </c>
      <c r="C199" s="106" t="s">
        <v>381</v>
      </c>
      <c r="D199" s="107">
        <v>695880980</v>
      </c>
      <c r="E199" s="107">
        <v>355515015</v>
      </c>
      <c r="F199" s="107">
        <f t="shared" si="4"/>
        <v>340365965</v>
      </c>
      <c r="G199" s="104" t="s">
        <v>516</v>
      </c>
    </row>
    <row r="200" spans="1:7" ht="51">
      <c r="A200" s="105"/>
      <c r="B200" s="105">
        <v>263</v>
      </c>
      <c r="C200" s="106" t="s">
        <v>382</v>
      </c>
      <c r="D200" s="107">
        <v>18000000</v>
      </c>
      <c r="E200" s="107">
        <v>374000</v>
      </c>
      <c r="F200" s="107">
        <f t="shared" si="4"/>
        <v>17626000</v>
      </c>
      <c r="G200" s="104" t="s">
        <v>516</v>
      </c>
    </row>
    <row r="201" spans="1:7" ht="51">
      <c r="A201" s="105"/>
      <c r="B201" s="105">
        <v>264</v>
      </c>
      <c r="C201" s="106" t="s">
        <v>383</v>
      </c>
      <c r="D201" s="107">
        <v>796137124</v>
      </c>
      <c r="E201" s="107">
        <v>292750000</v>
      </c>
      <c r="F201" s="107">
        <f t="shared" si="4"/>
        <v>503387124</v>
      </c>
      <c r="G201" s="104" t="s">
        <v>516</v>
      </c>
    </row>
    <row r="202" spans="1:7" ht="51">
      <c r="A202" s="105"/>
      <c r="B202" s="105">
        <v>265</v>
      </c>
      <c r="C202" s="106" t="s">
        <v>384</v>
      </c>
      <c r="D202" s="107">
        <v>81600000</v>
      </c>
      <c r="E202" s="107">
        <v>3536000</v>
      </c>
      <c r="F202" s="107">
        <f t="shared" si="4"/>
        <v>78064000</v>
      </c>
      <c r="G202" s="104" t="s">
        <v>516</v>
      </c>
    </row>
    <row r="203" spans="1:7" ht="51">
      <c r="A203" s="105"/>
      <c r="B203" s="105">
        <v>266</v>
      </c>
      <c r="C203" s="106" t="s">
        <v>385</v>
      </c>
      <c r="D203" s="107">
        <v>7041714490</v>
      </c>
      <c r="E203" s="107">
        <v>4121267700</v>
      </c>
      <c r="F203" s="107">
        <f t="shared" si="4"/>
        <v>2920446790</v>
      </c>
      <c r="G203" s="104" t="s">
        <v>516</v>
      </c>
    </row>
    <row r="204" spans="1:7" ht="51">
      <c r="A204" s="105"/>
      <c r="B204" s="105">
        <v>267</v>
      </c>
      <c r="C204" s="106" t="s">
        <v>517</v>
      </c>
      <c r="D204" s="107">
        <v>200000000</v>
      </c>
      <c r="E204" s="107">
        <v>0</v>
      </c>
      <c r="F204" s="107">
        <f t="shared" si="4"/>
        <v>200000000</v>
      </c>
      <c r="G204" s="104" t="s">
        <v>516</v>
      </c>
    </row>
    <row r="205" spans="1:7" ht="51">
      <c r="A205" s="105"/>
      <c r="B205" s="105">
        <v>268</v>
      </c>
      <c r="C205" s="106" t="s">
        <v>386</v>
      </c>
      <c r="D205" s="107">
        <v>726635000</v>
      </c>
      <c r="E205" s="107">
        <v>95510317</v>
      </c>
      <c r="F205" s="107">
        <f t="shared" si="4"/>
        <v>631124683</v>
      </c>
      <c r="G205" s="104" t="s">
        <v>516</v>
      </c>
    </row>
    <row r="206" spans="1:7" ht="51">
      <c r="A206" s="105"/>
      <c r="B206" s="105">
        <v>269</v>
      </c>
      <c r="C206" s="106" t="s">
        <v>387</v>
      </c>
      <c r="D206" s="107">
        <v>20000000</v>
      </c>
      <c r="E206" s="107">
        <v>569614</v>
      </c>
      <c r="F206" s="107">
        <f t="shared" si="4"/>
        <v>19430386</v>
      </c>
      <c r="G206" s="104" t="s">
        <v>516</v>
      </c>
    </row>
    <row r="207" spans="1:7" ht="51">
      <c r="A207" s="105"/>
      <c r="B207" s="105">
        <v>271</v>
      </c>
      <c r="C207" s="106" t="s">
        <v>388</v>
      </c>
      <c r="D207" s="107">
        <v>4792402380</v>
      </c>
      <c r="E207" s="107">
        <v>2968000000</v>
      </c>
      <c r="F207" s="107">
        <f t="shared" si="4"/>
        <v>1824402380</v>
      </c>
      <c r="G207" s="104" t="s">
        <v>516</v>
      </c>
    </row>
    <row r="208" spans="1:7" ht="51">
      <c r="A208" s="105"/>
      <c r="B208" s="105">
        <v>281</v>
      </c>
      <c r="C208" s="106" t="s">
        <v>389</v>
      </c>
      <c r="D208" s="107">
        <v>64074200</v>
      </c>
      <c r="E208" s="107">
        <v>14735000</v>
      </c>
      <c r="F208" s="107">
        <f t="shared" si="4"/>
        <v>49339200</v>
      </c>
      <c r="G208" s="104" t="s">
        <v>516</v>
      </c>
    </row>
    <row r="209" spans="1:7" ht="51">
      <c r="A209" s="105"/>
      <c r="B209" s="105">
        <v>284</v>
      </c>
      <c r="C209" s="106" t="s">
        <v>390</v>
      </c>
      <c r="D209" s="107">
        <v>45000000</v>
      </c>
      <c r="E209" s="107">
        <v>17511208</v>
      </c>
      <c r="F209" s="107">
        <f t="shared" si="4"/>
        <v>27488792</v>
      </c>
      <c r="G209" s="104" t="s">
        <v>516</v>
      </c>
    </row>
    <row r="210" spans="1:7" ht="51">
      <c r="A210" s="105"/>
      <c r="B210" s="105">
        <v>288</v>
      </c>
      <c r="C210" s="106" t="s">
        <v>391</v>
      </c>
      <c r="D210" s="107">
        <v>16000000</v>
      </c>
      <c r="E210" s="107">
        <v>2150000</v>
      </c>
      <c r="F210" s="107">
        <f t="shared" si="4"/>
        <v>13850000</v>
      </c>
      <c r="G210" s="104" t="s">
        <v>516</v>
      </c>
    </row>
    <row r="211" spans="1:7" ht="51">
      <c r="A211" s="105"/>
      <c r="B211" s="105">
        <v>291</v>
      </c>
      <c r="C211" s="106" t="s">
        <v>392</v>
      </c>
      <c r="D211" s="107">
        <v>681571444</v>
      </c>
      <c r="E211" s="107">
        <v>69000000</v>
      </c>
      <c r="F211" s="107">
        <f t="shared" si="4"/>
        <v>612571444</v>
      </c>
      <c r="G211" s="104" t="s">
        <v>516</v>
      </c>
    </row>
    <row r="212" spans="1:7" ht="51">
      <c r="A212" s="101">
        <v>300</v>
      </c>
      <c r="B212" s="101"/>
      <c r="C212" s="102" t="s">
        <v>393</v>
      </c>
      <c r="D212" s="103">
        <f>SUM(D213:D240)</f>
        <v>1308902948</v>
      </c>
      <c r="E212" s="103">
        <f>SUM(E213:E240)</f>
        <v>707435344</v>
      </c>
      <c r="F212" s="103">
        <f>SUM(F213:F240)</f>
        <v>601467604</v>
      </c>
      <c r="G212" s="104" t="s">
        <v>516</v>
      </c>
    </row>
    <row r="213" spans="1:7" ht="51">
      <c r="A213" s="105"/>
      <c r="B213" s="105">
        <v>311</v>
      </c>
      <c r="C213" s="106" t="s">
        <v>394</v>
      </c>
      <c r="D213" s="107">
        <v>58313290</v>
      </c>
      <c r="E213" s="107">
        <v>13904035</v>
      </c>
      <c r="F213" s="107">
        <f t="shared" ref="F213:F240" si="5">+D213-E213</f>
        <v>44409255</v>
      </c>
      <c r="G213" s="104" t="s">
        <v>516</v>
      </c>
    </row>
    <row r="214" spans="1:7" ht="51">
      <c r="A214" s="105"/>
      <c r="B214" s="105">
        <v>322</v>
      </c>
      <c r="C214" s="106" t="s">
        <v>395</v>
      </c>
      <c r="D214" s="107">
        <v>4600000</v>
      </c>
      <c r="E214" s="107">
        <v>0</v>
      </c>
      <c r="F214" s="107">
        <f t="shared" si="5"/>
        <v>4600000</v>
      </c>
      <c r="G214" s="104" t="s">
        <v>516</v>
      </c>
    </row>
    <row r="215" spans="1:7" ht="51">
      <c r="A215" s="105"/>
      <c r="B215" s="105">
        <v>324</v>
      </c>
      <c r="C215" s="106" t="s">
        <v>396</v>
      </c>
      <c r="D215" s="107">
        <v>2400000</v>
      </c>
      <c r="E215" s="107">
        <v>0</v>
      </c>
      <c r="F215" s="107">
        <f t="shared" si="5"/>
        <v>2400000</v>
      </c>
      <c r="G215" s="104" t="s">
        <v>516</v>
      </c>
    </row>
    <row r="216" spans="1:7" ht="51">
      <c r="A216" s="105"/>
      <c r="B216" s="105">
        <v>325</v>
      </c>
      <c r="C216" s="106" t="s">
        <v>397</v>
      </c>
      <c r="D216" s="107">
        <v>300000</v>
      </c>
      <c r="E216" s="107">
        <v>300000</v>
      </c>
      <c r="F216" s="107">
        <f t="shared" si="5"/>
        <v>0</v>
      </c>
      <c r="G216" s="104" t="s">
        <v>516</v>
      </c>
    </row>
    <row r="217" spans="1:7" ht="51">
      <c r="A217" s="105"/>
      <c r="B217" s="105">
        <v>331</v>
      </c>
      <c r="C217" s="106" t="s">
        <v>398</v>
      </c>
      <c r="D217" s="107">
        <v>66980061</v>
      </c>
      <c r="E217" s="107">
        <v>24992500</v>
      </c>
      <c r="F217" s="107">
        <f t="shared" si="5"/>
        <v>41987561</v>
      </c>
      <c r="G217" s="104" t="s">
        <v>516</v>
      </c>
    </row>
    <row r="218" spans="1:7" ht="51">
      <c r="A218" s="105"/>
      <c r="B218" s="105">
        <v>333</v>
      </c>
      <c r="C218" s="106" t="s">
        <v>399</v>
      </c>
      <c r="D218" s="107">
        <v>12322617</v>
      </c>
      <c r="E218" s="107">
        <v>3970000</v>
      </c>
      <c r="F218" s="107">
        <f t="shared" si="5"/>
        <v>8352617</v>
      </c>
      <c r="G218" s="104" t="s">
        <v>516</v>
      </c>
    </row>
    <row r="219" spans="1:7" ht="51">
      <c r="A219" s="105"/>
      <c r="B219" s="105">
        <v>334</v>
      </c>
      <c r="C219" s="106" t="s">
        <v>400</v>
      </c>
      <c r="D219" s="107">
        <v>5438035</v>
      </c>
      <c r="E219" s="107">
        <v>0</v>
      </c>
      <c r="F219" s="107">
        <f t="shared" si="5"/>
        <v>5438035</v>
      </c>
      <c r="G219" s="104" t="s">
        <v>516</v>
      </c>
    </row>
    <row r="220" spans="1:7" ht="51">
      <c r="A220" s="105"/>
      <c r="B220" s="105">
        <v>335</v>
      </c>
      <c r="C220" s="106" t="s">
        <v>401</v>
      </c>
      <c r="D220" s="107">
        <v>43800000</v>
      </c>
      <c r="E220" s="107">
        <v>9415000</v>
      </c>
      <c r="F220" s="107">
        <f t="shared" si="5"/>
        <v>34385000</v>
      </c>
      <c r="G220" s="104" t="s">
        <v>516</v>
      </c>
    </row>
    <row r="221" spans="1:7" ht="51">
      <c r="A221" s="105"/>
      <c r="B221" s="105">
        <v>341</v>
      </c>
      <c r="C221" s="106" t="s">
        <v>402</v>
      </c>
      <c r="D221" s="107">
        <v>54013539</v>
      </c>
      <c r="E221" s="107">
        <v>13500000</v>
      </c>
      <c r="F221" s="107">
        <f t="shared" si="5"/>
        <v>40513539</v>
      </c>
      <c r="G221" s="104" t="s">
        <v>516</v>
      </c>
    </row>
    <row r="222" spans="1:7" ht="51">
      <c r="A222" s="105"/>
      <c r="B222" s="105">
        <v>342</v>
      </c>
      <c r="C222" s="106" t="s">
        <v>403</v>
      </c>
      <c r="D222" s="107">
        <v>248868262</v>
      </c>
      <c r="E222" s="107">
        <v>28461709</v>
      </c>
      <c r="F222" s="107">
        <f t="shared" si="5"/>
        <v>220406553</v>
      </c>
      <c r="G222" s="104" t="s">
        <v>516</v>
      </c>
    </row>
    <row r="223" spans="1:7" ht="51">
      <c r="A223" s="105"/>
      <c r="B223" s="105">
        <v>343</v>
      </c>
      <c r="C223" s="106" t="s">
        <v>404</v>
      </c>
      <c r="D223" s="107">
        <v>41665000</v>
      </c>
      <c r="E223" s="107">
        <v>15848000</v>
      </c>
      <c r="F223" s="107">
        <f t="shared" si="5"/>
        <v>25817000</v>
      </c>
      <c r="G223" s="104" t="s">
        <v>516</v>
      </c>
    </row>
    <row r="224" spans="1:7" ht="51">
      <c r="A224" s="105"/>
      <c r="B224" s="105">
        <v>344</v>
      </c>
      <c r="C224" s="106" t="s">
        <v>405</v>
      </c>
      <c r="D224" s="107">
        <v>20808544</v>
      </c>
      <c r="E224" s="107">
        <v>301600</v>
      </c>
      <c r="F224" s="107">
        <f t="shared" si="5"/>
        <v>20506944</v>
      </c>
      <c r="G224" s="104" t="s">
        <v>516</v>
      </c>
    </row>
    <row r="225" spans="1:7" ht="51">
      <c r="A225" s="105"/>
      <c r="B225" s="105">
        <v>345</v>
      </c>
      <c r="C225" s="106" t="s">
        <v>406</v>
      </c>
      <c r="D225" s="107">
        <v>5000000</v>
      </c>
      <c r="E225" s="107">
        <v>0</v>
      </c>
      <c r="F225" s="107">
        <f t="shared" si="5"/>
        <v>5000000</v>
      </c>
      <c r="G225" s="104" t="s">
        <v>516</v>
      </c>
    </row>
    <row r="226" spans="1:7" ht="51">
      <c r="A226" s="105"/>
      <c r="B226" s="105">
        <v>346</v>
      </c>
      <c r="C226" s="106" t="s">
        <v>407</v>
      </c>
      <c r="D226" s="107">
        <v>7500000</v>
      </c>
      <c r="E226" s="107">
        <v>1389000</v>
      </c>
      <c r="F226" s="107">
        <f t="shared" si="5"/>
        <v>6111000</v>
      </c>
      <c r="G226" s="104" t="s">
        <v>516</v>
      </c>
    </row>
    <row r="227" spans="1:7" ht="51">
      <c r="A227" s="105"/>
      <c r="B227" s="105">
        <v>347</v>
      </c>
      <c r="C227" s="106" t="s">
        <v>408</v>
      </c>
      <c r="D227" s="107">
        <v>5000000</v>
      </c>
      <c r="E227" s="107">
        <v>2558000</v>
      </c>
      <c r="F227" s="107">
        <f>+D227-E227</f>
        <v>2442000</v>
      </c>
      <c r="G227" s="104" t="s">
        <v>516</v>
      </c>
    </row>
    <row r="228" spans="1:7" ht="51">
      <c r="A228" s="105"/>
      <c r="B228" s="105">
        <v>352</v>
      </c>
      <c r="C228" s="106" t="s">
        <v>409</v>
      </c>
      <c r="D228" s="107">
        <v>5845000</v>
      </c>
      <c r="E228" s="107">
        <v>0</v>
      </c>
      <c r="F228" s="107">
        <f>+D228-E228</f>
        <v>5845000</v>
      </c>
      <c r="G228" s="104" t="s">
        <v>516</v>
      </c>
    </row>
    <row r="229" spans="1:7" ht="51">
      <c r="A229" s="105"/>
      <c r="B229" s="105">
        <v>354</v>
      </c>
      <c r="C229" s="106" t="s">
        <v>410</v>
      </c>
      <c r="D229" s="107">
        <v>150000</v>
      </c>
      <c r="E229" s="107">
        <v>0</v>
      </c>
      <c r="F229" s="107">
        <f t="shared" si="5"/>
        <v>150000</v>
      </c>
      <c r="G229" s="104" t="s">
        <v>516</v>
      </c>
    </row>
    <row r="230" spans="1:7" ht="51">
      <c r="A230" s="105"/>
      <c r="B230" s="105">
        <v>355</v>
      </c>
      <c r="C230" s="106" t="s">
        <v>411</v>
      </c>
      <c r="D230" s="107">
        <v>16500000</v>
      </c>
      <c r="E230" s="107">
        <v>5416700</v>
      </c>
      <c r="F230" s="107">
        <f t="shared" si="5"/>
        <v>11083300</v>
      </c>
      <c r="G230" s="104" t="s">
        <v>516</v>
      </c>
    </row>
    <row r="231" spans="1:7" ht="51">
      <c r="A231" s="105"/>
      <c r="B231" s="105">
        <v>358</v>
      </c>
      <c r="C231" s="106" t="s">
        <v>412</v>
      </c>
      <c r="D231" s="107">
        <v>33800000</v>
      </c>
      <c r="E231" s="107">
        <v>0</v>
      </c>
      <c r="F231" s="107">
        <f t="shared" si="5"/>
        <v>33800000</v>
      </c>
      <c r="G231" s="104" t="s">
        <v>516</v>
      </c>
    </row>
    <row r="232" spans="1:7" ht="51">
      <c r="A232" s="105"/>
      <c r="B232" s="105">
        <v>361</v>
      </c>
      <c r="C232" s="106" t="s">
        <v>413</v>
      </c>
      <c r="D232" s="107">
        <v>577280200</v>
      </c>
      <c r="E232" s="107">
        <v>577280200</v>
      </c>
      <c r="F232" s="107">
        <f t="shared" si="5"/>
        <v>0</v>
      </c>
      <c r="G232" s="104" t="s">
        <v>516</v>
      </c>
    </row>
    <row r="233" spans="1:7" ht="51">
      <c r="A233" s="105"/>
      <c r="B233" s="105">
        <v>391</v>
      </c>
      <c r="C233" s="106" t="s">
        <v>414</v>
      </c>
      <c r="D233" s="107">
        <v>2474600</v>
      </c>
      <c r="E233" s="107">
        <v>2474600</v>
      </c>
      <c r="F233" s="107">
        <f t="shared" si="5"/>
        <v>0</v>
      </c>
      <c r="G233" s="104" t="s">
        <v>516</v>
      </c>
    </row>
    <row r="234" spans="1:7" ht="51">
      <c r="A234" s="105"/>
      <c r="B234" s="105">
        <v>392</v>
      </c>
      <c r="C234" s="106" t="s">
        <v>415</v>
      </c>
      <c r="D234" s="107">
        <v>42119800</v>
      </c>
      <c r="E234" s="107">
        <v>0</v>
      </c>
      <c r="F234" s="107">
        <f t="shared" si="5"/>
        <v>42119800</v>
      </c>
      <c r="G234" s="104" t="s">
        <v>516</v>
      </c>
    </row>
    <row r="235" spans="1:7" ht="51">
      <c r="A235" s="105"/>
      <c r="B235" s="105">
        <v>393</v>
      </c>
      <c r="C235" s="106" t="s">
        <v>416</v>
      </c>
      <c r="D235" s="107">
        <v>5000000</v>
      </c>
      <c r="E235" s="107">
        <v>0</v>
      </c>
      <c r="F235" s="107">
        <f t="shared" si="5"/>
        <v>5000000</v>
      </c>
      <c r="G235" s="104" t="s">
        <v>516</v>
      </c>
    </row>
    <row r="236" spans="1:7" ht="51">
      <c r="A236" s="105"/>
      <c r="B236" s="105">
        <v>394</v>
      </c>
      <c r="C236" s="106" t="s">
        <v>417</v>
      </c>
      <c r="D236" s="107">
        <v>6000000</v>
      </c>
      <c r="E236" s="107">
        <v>603500</v>
      </c>
      <c r="F236" s="107">
        <f t="shared" si="5"/>
        <v>5396500</v>
      </c>
      <c r="G236" s="104" t="s">
        <v>516</v>
      </c>
    </row>
    <row r="237" spans="1:7" ht="51">
      <c r="A237" s="105"/>
      <c r="B237" s="105">
        <v>396</v>
      </c>
      <c r="C237" s="106" t="s">
        <v>418</v>
      </c>
      <c r="D237" s="107">
        <v>5000000</v>
      </c>
      <c r="E237" s="107">
        <v>278600</v>
      </c>
      <c r="F237" s="107">
        <f t="shared" si="5"/>
        <v>4721400</v>
      </c>
      <c r="G237" s="104" t="s">
        <v>516</v>
      </c>
    </row>
    <row r="238" spans="1:7" ht="51">
      <c r="A238" s="105"/>
      <c r="B238" s="105">
        <v>397</v>
      </c>
      <c r="C238" s="106" t="s">
        <v>419</v>
      </c>
      <c r="D238" s="107">
        <v>18584000</v>
      </c>
      <c r="E238" s="107">
        <v>3290000</v>
      </c>
      <c r="F238" s="107">
        <f t="shared" si="5"/>
        <v>15294000</v>
      </c>
      <c r="G238" s="104" t="s">
        <v>516</v>
      </c>
    </row>
    <row r="239" spans="1:7" ht="51">
      <c r="A239" s="105"/>
      <c r="B239" s="105">
        <v>398</v>
      </c>
      <c r="C239" s="106" t="s">
        <v>420</v>
      </c>
      <c r="D239" s="107">
        <v>7500000</v>
      </c>
      <c r="E239" s="107">
        <v>240000</v>
      </c>
      <c r="F239" s="107">
        <f t="shared" si="5"/>
        <v>7260000</v>
      </c>
      <c r="G239" s="104" t="s">
        <v>516</v>
      </c>
    </row>
    <row r="240" spans="1:7" ht="51">
      <c r="A240" s="105"/>
      <c r="B240" s="105">
        <v>399</v>
      </c>
      <c r="C240" s="106" t="s">
        <v>421</v>
      </c>
      <c r="D240" s="107">
        <v>11640000</v>
      </c>
      <c r="E240" s="107">
        <v>3211900</v>
      </c>
      <c r="F240" s="107">
        <f t="shared" si="5"/>
        <v>8428100</v>
      </c>
      <c r="G240" s="104" t="s">
        <v>516</v>
      </c>
    </row>
    <row r="241" spans="1:7" ht="51">
      <c r="A241" s="101">
        <v>500</v>
      </c>
      <c r="B241" s="101"/>
      <c r="C241" s="102" t="s">
        <v>422</v>
      </c>
      <c r="D241" s="103">
        <f>SUM(D242:D250)</f>
        <v>9206929891</v>
      </c>
      <c r="E241" s="103">
        <f t="shared" ref="E241:F241" si="6">SUM(E242:E250)</f>
        <v>265227027</v>
      </c>
      <c r="F241" s="103">
        <f t="shared" si="6"/>
        <v>8941702864</v>
      </c>
      <c r="G241" s="104" t="s">
        <v>516</v>
      </c>
    </row>
    <row r="242" spans="1:7" ht="51">
      <c r="A242" s="105"/>
      <c r="B242" s="105">
        <v>522</v>
      </c>
      <c r="C242" s="106" t="s">
        <v>423</v>
      </c>
      <c r="D242" s="107">
        <v>46519287</v>
      </c>
      <c r="E242" s="107">
        <v>46519287</v>
      </c>
      <c r="F242" s="107">
        <f t="shared" ref="F242:F250" si="7">+D242-E242</f>
        <v>0</v>
      </c>
      <c r="G242" s="104" t="s">
        <v>516</v>
      </c>
    </row>
    <row r="243" spans="1:7" ht="51">
      <c r="A243" s="105"/>
      <c r="B243" s="105">
        <v>534</v>
      </c>
      <c r="C243" s="106" t="s">
        <v>424</v>
      </c>
      <c r="D243" s="107">
        <v>700000</v>
      </c>
      <c r="E243" s="107">
        <v>0</v>
      </c>
      <c r="F243" s="107">
        <f t="shared" si="7"/>
        <v>700000</v>
      </c>
      <c r="G243" s="104" t="s">
        <v>516</v>
      </c>
    </row>
    <row r="244" spans="1:7" ht="51">
      <c r="A244" s="105"/>
      <c r="B244" s="105">
        <v>536</v>
      </c>
      <c r="C244" s="106" t="s">
        <v>425</v>
      </c>
      <c r="D244" s="107">
        <v>33340000</v>
      </c>
      <c r="E244" s="107">
        <v>0</v>
      </c>
      <c r="F244" s="107">
        <f t="shared" si="7"/>
        <v>33340000</v>
      </c>
      <c r="G244" s="104" t="s">
        <v>516</v>
      </c>
    </row>
    <row r="245" spans="1:7" ht="51">
      <c r="A245" s="105"/>
      <c r="B245" s="105">
        <v>537</v>
      </c>
      <c r="C245" s="106" t="s">
        <v>426</v>
      </c>
      <c r="D245" s="107">
        <v>4920000000</v>
      </c>
      <c r="E245" s="107">
        <v>0</v>
      </c>
      <c r="F245" s="107">
        <f t="shared" si="7"/>
        <v>4920000000</v>
      </c>
      <c r="G245" s="104" t="s">
        <v>516</v>
      </c>
    </row>
    <row r="246" spans="1:7" ht="51">
      <c r="A246" s="105"/>
      <c r="B246" s="105">
        <v>538</v>
      </c>
      <c r="C246" s="106" t="s">
        <v>427</v>
      </c>
      <c r="D246" s="107">
        <v>280000000</v>
      </c>
      <c r="E246" s="107">
        <v>3130000</v>
      </c>
      <c r="F246" s="107">
        <f t="shared" si="7"/>
        <v>276870000</v>
      </c>
      <c r="G246" s="104" t="s">
        <v>516</v>
      </c>
    </row>
    <row r="247" spans="1:7" ht="51">
      <c r="A247" s="105"/>
      <c r="B247" s="105">
        <v>541</v>
      </c>
      <c r="C247" s="106" t="s">
        <v>428</v>
      </c>
      <c r="D247" s="107">
        <v>123295504</v>
      </c>
      <c r="E247" s="107">
        <v>29583740</v>
      </c>
      <c r="F247" s="107">
        <f t="shared" si="7"/>
        <v>93711764</v>
      </c>
      <c r="G247" s="104" t="s">
        <v>516</v>
      </c>
    </row>
    <row r="248" spans="1:7" ht="51">
      <c r="A248" s="105"/>
      <c r="B248" s="105">
        <v>542</v>
      </c>
      <c r="C248" s="106" t="s">
        <v>429</v>
      </c>
      <c r="D248" s="107">
        <v>29500000</v>
      </c>
      <c r="E248" s="107">
        <v>0</v>
      </c>
      <c r="F248" s="107">
        <f t="shared" si="7"/>
        <v>29500000</v>
      </c>
      <c r="G248" s="104" t="s">
        <v>516</v>
      </c>
    </row>
    <row r="249" spans="1:7" ht="51">
      <c r="A249" s="105"/>
      <c r="B249" s="105">
        <v>543</v>
      </c>
      <c r="C249" s="106" t="s">
        <v>430</v>
      </c>
      <c r="D249" s="107">
        <v>2526215300</v>
      </c>
      <c r="E249" s="107">
        <v>0</v>
      </c>
      <c r="F249" s="107">
        <f t="shared" si="7"/>
        <v>2526215300</v>
      </c>
      <c r="G249" s="104" t="s">
        <v>516</v>
      </c>
    </row>
    <row r="250" spans="1:7" ht="51">
      <c r="A250" s="105"/>
      <c r="B250" s="105">
        <v>579</v>
      </c>
      <c r="C250" s="106" t="s">
        <v>431</v>
      </c>
      <c r="D250" s="107">
        <v>1247359800</v>
      </c>
      <c r="E250" s="107">
        <v>185994000</v>
      </c>
      <c r="F250" s="107">
        <f t="shared" si="7"/>
        <v>1061365800</v>
      </c>
      <c r="G250" s="104" t="s">
        <v>516</v>
      </c>
    </row>
    <row r="251" spans="1:7" ht="51">
      <c r="A251" s="101">
        <v>800</v>
      </c>
      <c r="B251" s="101"/>
      <c r="C251" s="101" t="s">
        <v>432</v>
      </c>
      <c r="D251" s="103">
        <f>SUM(D252:D263)</f>
        <v>62564870125</v>
      </c>
      <c r="E251" s="103">
        <f t="shared" ref="E251:F251" si="8">SUM(E252:E263)</f>
        <v>41037319200</v>
      </c>
      <c r="F251" s="103">
        <f t="shared" si="8"/>
        <v>21527550925</v>
      </c>
      <c r="G251" s="104" t="s">
        <v>516</v>
      </c>
    </row>
    <row r="252" spans="1:7" ht="51">
      <c r="A252" s="105"/>
      <c r="B252" s="105">
        <v>811</v>
      </c>
      <c r="C252" s="105" t="s">
        <v>433</v>
      </c>
      <c r="D252" s="107">
        <v>44431938670</v>
      </c>
      <c r="E252" s="107">
        <v>28720083050</v>
      </c>
      <c r="F252" s="107">
        <f t="shared" ref="F252:F263" si="9">+D252-E252</f>
        <v>15711855620</v>
      </c>
      <c r="G252" s="104" t="s">
        <v>516</v>
      </c>
    </row>
    <row r="253" spans="1:7" ht="51">
      <c r="A253" s="105"/>
      <c r="B253" s="105">
        <v>841</v>
      </c>
      <c r="C253" s="106" t="s">
        <v>434</v>
      </c>
      <c r="D253" s="107">
        <v>643690840</v>
      </c>
      <c r="E253" s="107">
        <v>42511928</v>
      </c>
      <c r="F253" s="107">
        <f t="shared" si="9"/>
        <v>601178912</v>
      </c>
      <c r="G253" s="104" t="s">
        <v>516</v>
      </c>
    </row>
    <row r="254" spans="1:7" ht="51">
      <c r="A254" s="105"/>
      <c r="B254" s="105">
        <v>842</v>
      </c>
      <c r="C254" s="106" t="s">
        <v>435</v>
      </c>
      <c r="D254" s="107">
        <v>2457263888</v>
      </c>
      <c r="E254" s="107">
        <v>0</v>
      </c>
      <c r="F254" s="107">
        <f t="shared" si="9"/>
        <v>2457263888</v>
      </c>
      <c r="G254" s="104" t="s">
        <v>516</v>
      </c>
    </row>
    <row r="255" spans="1:7" ht="51">
      <c r="A255" s="105"/>
      <c r="B255" s="105">
        <v>845</v>
      </c>
      <c r="C255" s="106" t="s">
        <v>436</v>
      </c>
      <c r="D255" s="107">
        <v>2420000000</v>
      </c>
      <c r="E255" s="107">
        <v>2298640496</v>
      </c>
      <c r="F255" s="107">
        <f t="shared" si="9"/>
        <v>121359504</v>
      </c>
      <c r="G255" s="104" t="s">
        <v>516</v>
      </c>
    </row>
    <row r="256" spans="1:7" ht="51">
      <c r="A256" s="105"/>
      <c r="B256" s="105">
        <v>849</v>
      </c>
      <c r="C256" s="106" t="s">
        <v>437</v>
      </c>
      <c r="D256" s="107">
        <v>1017000000</v>
      </c>
      <c r="E256" s="107">
        <v>570738748</v>
      </c>
      <c r="F256" s="107">
        <f t="shared" si="9"/>
        <v>446261252</v>
      </c>
      <c r="G256" s="104" t="s">
        <v>516</v>
      </c>
    </row>
    <row r="257" spans="1:11" ht="51">
      <c r="A257" s="105"/>
      <c r="B257" s="105">
        <v>851</v>
      </c>
      <c r="C257" s="106" t="s">
        <v>438</v>
      </c>
      <c r="D257" s="107">
        <v>1058000000</v>
      </c>
      <c r="E257" s="107">
        <v>931889806</v>
      </c>
      <c r="F257" s="107">
        <f t="shared" si="9"/>
        <v>126110194</v>
      </c>
      <c r="G257" s="104" t="s">
        <v>516</v>
      </c>
    </row>
    <row r="258" spans="1:11" ht="51">
      <c r="A258" s="105"/>
      <c r="B258" s="105">
        <v>852</v>
      </c>
      <c r="C258" s="106" t="s">
        <v>439</v>
      </c>
      <c r="D258" s="107">
        <v>210000000</v>
      </c>
      <c r="E258" s="107">
        <v>0</v>
      </c>
      <c r="F258" s="107">
        <f t="shared" si="9"/>
        <v>210000000</v>
      </c>
      <c r="G258" s="104" t="s">
        <v>516</v>
      </c>
    </row>
    <row r="259" spans="1:11" ht="51">
      <c r="A259" s="105"/>
      <c r="B259" s="105">
        <v>854</v>
      </c>
      <c r="C259" s="106" t="s">
        <v>440</v>
      </c>
      <c r="D259" s="107">
        <v>182000000</v>
      </c>
      <c r="E259" s="107">
        <v>92805769</v>
      </c>
      <c r="F259" s="107">
        <f t="shared" si="9"/>
        <v>89194231</v>
      </c>
      <c r="G259" s="104" t="s">
        <v>516</v>
      </c>
    </row>
    <row r="260" spans="1:11" ht="51">
      <c r="A260" s="105"/>
      <c r="B260" s="105">
        <v>861</v>
      </c>
      <c r="C260" s="105" t="s">
        <v>433</v>
      </c>
      <c r="D260" s="107">
        <v>604654774</v>
      </c>
      <c r="E260" s="107">
        <v>0</v>
      </c>
      <c r="F260" s="107">
        <f t="shared" si="9"/>
        <v>604654774</v>
      </c>
      <c r="G260" s="104" t="s">
        <v>516</v>
      </c>
    </row>
    <row r="261" spans="1:11" ht="51">
      <c r="A261" s="105"/>
      <c r="B261" s="105">
        <v>876</v>
      </c>
      <c r="C261" s="105" t="s">
        <v>441</v>
      </c>
      <c r="D261" s="107">
        <v>908000177</v>
      </c>
      <c r="E261" s="107">
        <v>0</v>
      </c>
      <c r="F261" s="107">
        <f t="shared" si="9"/>
        <v>908000177</v>
      </c>
      <c r="G261" s="104" t="s">
        <v>516</v>
      </c>
    </row>
    <row r="262" spans="1:11" ht="51">
      <c r="A262" s="105"/>
      <c r="B262" s="105">
        <v>879</v>
      </c>
      <c r="C262" s="106" t="s">
        <v>442</v>
      </c>
      <c r="D262" s="107">
        <v>6000000000</v>
      </c>
      <c r="E262" s="107">
        <v>5899119909</v>
      </c>
      <c r="F262" s="107">
        <f t="shared" si="9"/>
        <v>100880091</v>
      </c>
      <c r="G262" s="104" t="s">
        <v>516</v>
      </c>
    </row>
    <row r="263" spans="1:11" ht="51">
      <c r="A263" s="105"/>
      <c r="B263" s="105">
        <v>881</v>
      </c>
      <c r="C263" s="106" t="s">
        <v>443</v>
      </c>
      <c r="D263" s="107">
        <v>2632321776</v>
      </c>
      <c r="E263" s="107">
        <v>2481529494</v>
      </c>
      <c r="F263" s="107">
        <f t="shared" si="9"/>
        <v>150792282</v>
      </c>
      <c r="G263" s="104" t="s">
        <v>516</v>
      </c>
    </row>
    <row r="264" spans="1:11" ht="51">
      <c r="A264" s="101">
        <v>900</v>
      </c>
      <c r="B264" s="101"/>
      <c r="C264" s="101" t="s">
        <v>444</v>
      </c>
      <c r="D264" s="103">
        <f>SUM(D265:D266)</f>
        <v>525193360</v>
      </c>
      <c r="E264" s="103">
        <f>SUM(E265:E266)</f>
        <v>220058625</v>
      </c>
      <c r="F264" s="103">
        <f>SUM(F265:F266)</f>
        <v>305134735</v>
      </c>
      <c r="G264" s="104" t="s">
        <v>516</v>
      </c>
    </row>
    <row r="265" spans="1:11" ht="51">
      <c r="A265" s="105"/>
      <c r="B265" s="105">
        <v>910</v>
      </c>
      <c r="C265" s="106" t="s">
        <v>445</v>
      </c>
      <c r="D265" s="107">
        <v>500000000</v>
      </c>
      <c r="E265" s="107">
        <v>211678683</v>
      </c>
      <c r="F265" s="107">
        <f t="shared" ref="F265:F266" si="10">+D265-E265</f>
        <v>288321317</v>
      </c>
      <c r="G265" s="104" t="s">
        <v>516</v>
      </c>
    </row>
    <row r="266" spans="1:11" ht="51">
      <c r="A266" s="105"/>
      <c r="B266" s="105">
        <v>920</v>
      </c>
      <c r="C266" s="106" t="s">
        <v>446</v>
      </c>
      <c r="D266" s="107">
        <v>25193360</v>
      </c>
      <c r="E266" s="107">
        <v>8379942</v>
      </c>
      <c r="F266" s="107">
        <f t="shared" si="10"/>
        <v>16813418</v>
      </c>
      <c r="G266" s="104" t="s">
        <v>516</v>
      </c>
    </row>
    <row r="267" spans="1:11" ht="51">
      <c r="A267" s="105"/>
      <c r="B267" s="105"/>
      <c r="C267" s="102" t="s">
        <v>447</v>
      </c>
      <c r="D267" s="103">
        <f>+D264+D251+D241+D212+D178+D161</f>
        <v>154285469122</v>
      </c>
      <c r="E267" s="103">
        <f>+E264+E251+E241+E212+E178+E161</f>
        <v>89902901913</v>
      </c>
      <c r="F267" s="103">
        <f>+F264+F251+F241+F212+F178+F161</f>
        <v>64382567209</v>
      </c>
      <c r="G267" s="104" t="s">
        <v>516</v>
      </c>
    </row>
    <row r="268" spans="1:11">
      <c r="A268" s="283" t="s">
        <v>76</v>
      </c>
      <c r="B268" s="309"/>
      <c r="C268" s="309"/>
      <c r="D268" s="309"/>
      <c r="E268" s="309"/>
      <c r="F268" s="309"/>
      <c r="G268" s="309"/>
    </row>
    <row r="269" spans="1:11" ht="15.75">
      <c r="A269" s="54"/>
      <c r="B269" s="54"/>
      <c r="C269" s="54"/>
      <c r="D269" s="54"/>
      <c r="E269" s="54"/>
      <c r="F269" s="54"/>
      <c r="G269" s="54"/>
      <c r="H269" s="54"/>
      <c r="I269" s="18"/>
      <c r="J269" s="19"/>
      <c r="K269" s="19"/>
    </row>
    <row r="270" spans="1:11" ht="15.75">
      <c r="A270" s="54"/>
      <c r="B270" s="54"/>
      <c r="C270" s="54"/>
      <c r="D270" s="54"/>
      <c r="E270" s="54"/>
      <c r="F270" s="54"/>
      <c r="G270" s="54"/>
      <c r="H270" s="54"/>
      <c r="I270" s="18"/>
      <c r="J270" s="19"/>
      <c r="K270" s="19"/>
    </row>
    <row r="271" spans="1:11" ht="15.75">
      <c r="A271" s="54"/>
      <c r="B271" s="54"/>
      <c r="C271" s="54"/>
      <c r="D271" s="54"/>
      <c r="E271" s="54"/>
      <c r="F271" s="54"/>
      <c r="G271" s="54"/>
      <c r="H271" s="54"/>
      <c r="I271" s="18"/>
      <c r="J271" s="19"/>
      <c r="K271" s="19"/>
    </row>
    <row r="272" spans="1:11" ht="15.75">
      <c r="A272" s="54"/>
      <c r="B272" s="54"/>
      <c r="C272" s="54"/>
      <c r="D272" s="54"/>
      <c r="E272" s="54"/>
      <c r="F272" s="54"/>
      <c r="G272" s="54"/>
      <c r="H272" s="54"/>
      <c r="I272" s="18"/>
      <c r="J272" s="19"/>
      <c r="K272" s="19"/>
    </row>
    <row r="273" spans="1:31" ht="15.75">
      <c r="A273" s="54"/>
      <c r="B273" s="54"/>
      <c r="C273" s="54"/>
      <c r="D273" s="54"/>
      <c r="E273" s="54"/>
      <c r="F273" s="54"/>
      <c r="G273" s="54"/>
      <c r="H273" s="54"/>
      <c r="I273" s="18"/>
      <c r="J273" s="19"/>
      <c r="K273" s="19"/>
    </row>
    <row r="274" spans="1:31" ht="15.75">
      <c r="A274" s="54"/>
      <c r="B274" s="54"/>
      <c r="C274" s="54"/>
      <c r="D274" s="54"/>
      <c r="E274" s="54"/>
      <c r="F274" s="54"/>
      <c r="G274" s="54"/>
      <c r="H274" s="54"/>
      <c r="I274" s="18"/>
      <c r="J274" s="19"/>
      <c r="K274" s="19"/>
    </row>
    <row r="275" spans="1:31" ht="15.75">
      <c r="A275" s="54"/>
      <c r="B275" s="54"/>
      <c r="C275" s="54"/>
      <c r="D275" s="54"/>
      <c r="E275" s="54"/>
      <c r="F275" s="54"/>
      <c r="G275" s="54"/>
      <c r="H275" s="54"/>
      <c r="I275" s="18"/>
      <c r="J275" s="19"/>
      <c r="K275" s="19"/>
    </row>
    <row r="276" spans="1:31" ht="75.75" customHeight="1">
      <c r="A276" s="54"/>
      <c r="B276" s="54"/>
      <c r="C276" s="54"/>
      <c r="D276" s="54"/>
      <c r="E276" s="54"/>
      <c r="F276" s="54"/>
      <c r="G276" s="54"/>
      <c r="H276" s="54"/>
      <c r="I276" s="18"/>
      <c r="J276" s="19"/>
      <c r="K276" s="19"/>
    </row>
    <row r="277" spans="1:31" ht="15.75">
      <c r="A277" s="54"/>
      <c r="B277" s="54"/>
      <c r="C277" s="54"/>
      <c r="D277" s="54"/>
      <c r="E277" s="54"/>
      <c r="F277" s="54"/>
      <c r="G277" s="54"/>
      <c r="H277" s="54"/>
      <c r="I277" s="18"/>
      <c r="J277" s="19"/>
      <c r="K277" s="19"/>
    </row>
    <row r="278" spans="1:31" ht="15.75">
      <c r="A278" s="54"/>
      <c r="B278" s="54"/>
      <c r="C278" s="54"/>
      <c r="D278" s="54"/>
      <c r="E278" s="54"/>
      <c r="F278" s="54"/>
      <c r="G278" s="54"/>
      <c r="H278" s="54"/>
      <c r="I278" s="18"/>
      <c r="J278" s="19"/>
      <c r="K278" s="19"/>
      <c r="AC278" s="17"/>
      <c r="AD278" s="17"/>
      <c r="AE278" s="17"/>
    </row>
    <row r="279" spans="1:31" ht="15.75">
      <c r="A279" s="54"/>
      <c r="B279" s="54"/>
      <c r="C279" s="54"/>
      <c r="D279" s="54"/>
      <c r="E279" s="54"/>
      <c r="F279" s="54"/>
      <c r="G279" s="54"/>
      <c r="H279" s="54"/>
      <c r="I279" s="18"/>
      <c r="J279" s="19"/>
      <c r="K279" s="19"/>
      <c r="AA279" s="17"/>
      <c r="AB279" s="17"/>
    </row>
    <row r="280" spans="1:31" ht="15.75">
      <c r="A280" s="54"/>
      <c r="B280" s="54"/>
      <c r="C280" s="54"/>
      <c r="D280" s="54"/>
      <c r="E280" s="54"/>
      <c r="F280" s="54"/>
      <c r="G280" s="54"/>
      <c r="H280" s="54"/>
      <c r="I280" s="18"/>
      <c r="J280" s="19"/>
      <c r="K280" s="19"/>
    </row>
    <row r="281" spans="1:31" ht="15.75">
      <c r="A281" s="54"/>
      <c r="B281" s="54"/>
      <c r="C281" s="54"/>
      <c r="D281" s="54"/>
      <c r="E281" s="54"/>
      <c r="F281" s="54"/>
      <c r="G281" s="54"/>
      <c r="H281" s="54"/>
      <c r="I281" s="18"/>
      <c r="J281" s="19"/>
      <c r="K281" s="19"/>
    </row>
    <row r="282" spans="1:31" ht="18.75" customHeight="1">
      <c r="A282" s="54"/>
      <c r="B282" s="54"/>
      <c r="C282" s="54"/>
      <c r="D282" s="54"/>
      <c r="E282" s="54"/>
      <c r="F282" s="54"/>
      <c r="G282" s="54"/>
      <c r="H282" s="54"/>
      <c r="I282" s="18"/>
      <c r="J282" s="19"/>
      <c r="K282" s="19"/>
    </row>
    <row r="283" spans="1:31" customFormat="1">
      <c r="A283" s="297" t="s">
        <v>102</v>
      </c>
      <c r="B283" s="297"/>
      <c r="C283" s="297"/>
      <c r="D283" s="297"/>
      <c r="E283" s="297"/>
      <c r="F283" s="297"/>
      <c r="G283" s="297"/>
      <c r="H283" s="56"/>
    </row>
    <row r="284" spans="1:31" customFormat="1">
      <c r="A284" s="298" t="s">
        <v>43</v>
      </c>
      <c r="B284" s="298"/>
      <c r="C284" s="298"/>
      <c r="D284" s="298"/>
      <c r="E284" s="298"/>
      <c r="F284" s="298"/>
      <c r="G284" s="298"/>
      <c r="H284" s="56"/>
    </row>
    <row r="285" spans="1:31" customFormat="1" ht="15.75" customHeight="1">
      <c r="A285" s="73" t="s">
        <v>25</v>
      </c>
      <c r="B285" s="73" t="s">
        <v>44</v>
      </c>
      <c r="C285" s="299" t="s">
        <v>26</v>
      </c>
      <c r="D285" s="299"/>
      <c r="E285" s="299" t="s">
        <v>45</v>
      </c>
      <c r="F285" s="299"/>
      <c r="G285" s="73" t="s">
        <v>46</v>
      </c>
      <c r="H285" s="56"/>
    </row>
    <row r="286" spans="1:31" ht="15.75">
      <c r="A286" s="293" t="s">
        <v>171</v>
      </c>
      <c r="B286" s="294"/>
      <c r="C286" s="294"/>
      <c r="D286" s="294"/>
      <c r="E286" s="294"/>
      <c r="F286" s="294"/>
      <c r="G286" s="295"/>
      <c r="H286" s="48"/>
      <c r="I286" s="24"/>
      <c r="J286" s="25"/>
      <c r="K286" s="25"/>
      <c r="L286" s="5"/>
      <c r="M286" s="5"/>
      <c r="N286" s="5"/>
      <c r="O286" s="5"/>
      <c r="P286" s="5"/>
      <c r="Q286" s="5"/>
      <c r="R286" s="5"/>
      <c r="S286" s="5"/>
      <c r="T286" s="5"/>
      <c r="U286" s="5"/>
      <c r="V286" s="5"/>
      <c r="W286" s="5"/>
      <c r="X286" s="5"/>
      <c r="Y286" s="5"/>
      <c r="Z286" s="5"/>
    </row>
    <row r="287" spans="1:31" customFormat="1" ht="15.75" customHeight="1">
      <c r="A287" s="98">
        <v>1</v>
      </c>
      <c r="B287" s="98" t="s">
        <v>457</v>
      </c>
      <c r="C287" s="310" t="s">
        <v>458</v>
      </c>
      <c r="D287" s="310"/>
      <c r="E287" s="310" t="s">
        <v>171</v>
      </c>
      <c r="F287" s="310"/>
      <c r="G287" s="42" t="s">
        <v>459</v>
      </c>
      <c r="H287" s="56"/>
    </row>
    <row r="288" spans="1:31" customFormat="1" ht="15.75" customHeight="1">
      <c r="A288" s="98">
        <v>2</v>
      </c>
      <c r="B288" s="98" t="s">
        <v>457</v>
      </c>
      <c r="C288" s="310" t="s">
        <v>460</v>
      </c>
      <c r="D288" s="310"/>
      <c r="E288" s="310" t="s">
        <v>171</v>
      </c>
      <c r="F288" s="310"/>
      <c r="G288" s="42" t="s">
        <v>461</v>
      </c>
      <c r="H288" s="56"/>
    </row>
    <row r="289" spans="1:26" customFormat="1" ht="15.75" customHeight="1">
      <c r="A289" s="98">
        <v>3</v>
      </c>
      <c r="B289" s="98" t="s">
        <v>457</v>
      </c>
      <c r="C289" s="310" t="s">
        <v>462</v>
      </c>
      <c r="D289" s="310"/>
      <c r="E289" s="310" t="s">
        <v>171</v>
      </c>
      <c r="F289" s="310"/>
      <c r="G289" s="42" t="s">
        <v>463</v>
      </c>
      <c r="H289" s="56"/>
    </row>
    <row r="290" spans="1:26" customFormat="1" ht="15.75" customHeight="1">
      <c r="A290" s="98">
        <v>4</v>
      </c>
      <c r="B290" s="98" t="s">
        <v>457</v>
      </c>
      <c r="C290" s="310" t="s">
        <v>464</v>
      </c>
      <c r="D290" s="310"/>
      <c r="E290" s="310" t="s">
        <v>171</v>
      </c>
      <c r="F290" s="310"/>
      <c r="G290" s="42" t="s">
        <v>465</v>
      </c>
      <c r="H290" s="56"/>
    </row>
    <row r="291" spans="1:26" customFormat="1" ht="127.5" customHeight="1">
      <c r="A291" s="98">
        <v>5</v>
      </c>
      <c r="B291" s="98" t="s">
        <v>466</v>
      </c>
      <c r="C291" s="310" t="s">
        <v>526</v>
      </c>
      <c r="D291" s="310"/>
      <c r="E291" s="310" t="s">
        <v>171</v>
      </c>
      <c r="F291" s="310"/>
      <c r="G291" s="108" t="s">
        <v>467</v>
      </c>
      <c r="H291" s="56"/>
    </row>
    <row r="292" spans="1:26" customFormat="1" ht="15.75" customHeight="1">
      <c r="A292" s="98">
        <v>6</v>
      </c>
      <c r="B292" s="98" t="s">
        <v>468</v>
      </c>
      <c r="C292" s="310" t="s">
        <v>469</v>
      </c>
      <c r="D292" s="310"/>
      <c r="E292" s="310" t="s">
        <v>171</v>
      </c>
      <c r="F292" s="310"/>
      <c r="G292" s="42"/>
      <c r="H292" s="56"/>
    </row>
    <row r="293" spans="1:26" customFormat="1" ht="27.75" customHeight="1">
      <c r="A293" s="98"/>
      <c r="B293" s="98" t="s">
        <v>470</v>
      </c>
      <c r="C293" s="312" t="s">
        <v>471</v>
      </c>
      <c r="D293" s="313"/>
      <c r="E293" s="314" t="s">
        <v>171</v>
      </c>
      <c r="F293" s="313"/>
      <c r="G293" s="42"/>
      <c r="H293" s="56"/>
    </row>
    <row r="294" spans="1:26" customFormat="1" ht="127.5" customHeight="1">
      <c r="A294" s="109">
        <v>7</v>
      </c>
      <c r="B294" s="109" t="s">
        <v>472</v>
      </c>
      <c r="C294" s="398" t="s">
        <v>473</v>
      </c>
      <c r="D294" s="399"/>
      <c r="E294" s="399" t="s">
        <v>171</v>
      </c>
      <c r="F294" s="399"/>
      <c r="G294" s="110" t="s">
        <v>474</v>
      </c>
      <c r="H294" s="56"/>
    </row>
    <row r="295" spans="1:26" customFormat="1" ht="318.75" customHeight="1">
      <c r="A295" s="111" t="s">
        <v>458</v>
      </c>
      <c r="B295" s="112"/>
      <c r="C295" s="113" t="s">
        <v>462</v>
      </c>
      <c r="D295" s="114"/>
      <c r="E295" s="114"/>
      <c r="F295" s="112" t="s">
        <v>475</v>
      </c>
      <c r="G295" s="115"/>
      <c r="H295" s="116"/>
      <c r="I295" s="43"/>
    </row>
    <row r="296" spans="1:26" ht="15.75">
      <c r="A296" s="251" t="s">
        <v>143</v>
      </c>
      <c r="B296" s="252"/>
      <c r="C296" s="252"/>
      <c r="D296" s="252"/>
      <c r="E296" s="252"/>
      <c r="F296" s="252"/>
      <c r="G296" s="253"/>
      <c r="H296" s="48"/>
      <c r="I296" s="18"/>
      <c r="J296" s="19"/>
      <c r="K296" s="19"/>
    </row>
    <row r="297" spans="1:26" customFormat="1" ht="216.75" customHeight="1">
      <c r="A297" s="117" t="s">
        <v>538</v>
      </c>
      <c r="B297" s="118" t="s">
        <v>331</v>
      </c>
      <c r="C297" s="311" t="s">
        <v>332</v>
      </c>
      <c r="D297" s="311"/>
      <c r="E297" s="311" t="s">
        <v>333</v>
      </c>
      <c r="F297" s="311"/>
      <c r="G297" s="82" t="s">
        <v>539</v>
      </c>
      <c r="H297" s="119"/>
    </row>
    <row r="298" spans="1:26" customFormat="1" ht="58.5" customHeight="1">
      <c r="A298" s="120" t="s">
        <v>334</v>
      </c>
      <c r="B298" s="78" t="s">
        <v>335</v>
      </c>
      <c r="C298" s="311" t="s">
        <v>336</v>
      </c>
      <c r="D298" s="311"/>
      <c r="E298" s="311" t="s">
        <v>333</v>
      </c>
      <c r="F298" s="311"/>
      <c r="G298" s="82" t="s">
        <v>539</v>
      </c>
      <c r="H298" s="119"/>
    </row>
    <row r="299" spans="1:26" customFormat="1" ht="132" customHeight="1">
      <c r="A299" s="120" t="s">
        <v>540</v>
      </c>
      <c r="B299" s="78" t="s">
        <v>337</v>
      </c>
      <c r="C299" s="311" t="s">
        <v>338</v>
      </c>
      <c r="D299" s="311"/>
      <c r="E299" s="311" t="s">
        <v>333</v>
      </c>
      <c r="F299" s="311"/>
      <c r="G299" s="82" t="s">
        <v>539</v>
      </c>
      <c r="H299" s="119"/>
    </row>
    <row r="300" spans="1:26" ht="15.75">
      <c r="A300" s="274" t="s">
        <v>172</v>
      </c>
      <c r="B300" s="274"/>
      <c r="C300" s="274"/>
      <c r="D300" s="274"/>
      <c r="E300" s="274"/>
      <c r="F300" s="274"/>
      <c r="G300" s="274"/>
      <c r="H300" s="48"/>
      <c r="I300" s="24"/>
      <c r="J300" s="25"/>
      <c r="K300" s="25"/>
      <c r="L300" s="5"/>
      <c r="M300" s="5"/>
      <c r="N300" s="5"/>
      <c r="O300" s="5"/>
      <c r="P300" s="5"/>
      <c r="Q300" s="5"/>
      <c r="R300" s="5"/>
      <c r="S300" s="5"/>
      <c r="T300" s="5"/>
      <c r="U300" s="5"/>
      <c r="V300" s="5"/>
      <c r="W300" s="5"/>
      <c r="X300" s="5"/>
      <c r="Y300" s="5"/>
      <c r="Z300" s="5"/>
    </row>
    <row r="301" spans="1:26" customFormat="1" ht="31.5">
      <c r="A301" s="9">
        <v>1</v>
      </c>
      <c r="B301" s="9" t="s">
        <v>285</v>
      </c>
      <c r="C301" s="249" t="s">
        <v>280</v>
      </c>
      <c r="D301" s="250"/>
      <c r="E301" s="249" t="s">
        <v>286</v>
      </c>
      <c r="F301" s="250"/>
      <c r="G301" s="162" t="s">
        <v>287</v>
      </c>
    </row>
    <row r="302" spans="1:26" customFormat="1" ht="78.75">
      <c r="A302" s="9">
        <v>1</v>
      </c>
      <c r="B302" s="9" t="s">
        <v>288</v>
      </c>
      <c r="C302" s="249" t="s">
        <v>289</v>
      </c>
      <c r="D302" s="250"/>
      <c r="E302" s="249" t="s">
        <v>286</v>
      </c>
      <c r="F302" s="250"/>
      <c r="G302" s="162" t="s">
        <v>290</v>
      </c>
    </row>
    <row r="303" spans="1:26" customFormat="1" ht="94.5">
      <c r="A303" s="9">
        <v>2</v>
      </c>
      <c r="B303" s="9" t="s">
        <v>291</v>
      </c>
      <c r="C303" s="249" t="s">
        <v>292</v>
      </c>
      <c r="D303" s="250"/>
      <c r="E303" s="249" t="s">
        <v>286</v>
      </c>
      <c r="F303" s="250"/>
      <c r="G303" s="162" t="s">
        <v>293</v>
      </c>
    </row>
    <row r="304" spans="1:26" customFormat="1" ht="63">
      <c r="A304" s="9">
        <v>1</v>
      </c>
      <c r="B304" s="9" t="s">
        <v>294</v>
      </c>
      <c r="C304" s="249" t="s">
        <v>295</v>
      </c>
      <c r="D304" s="250"/>
      <c r="E304" s="249" t="s">
        <v>286</v>
      </c>
      <c r="F304" s="250"/>
      <c r="G304" s="162" t="s">
        <v>296</v>
      </c>
    </row>
    <row r="305" spans="1:26" customFormat="1" ht="78.75">
      <c r="A305" s="12">
        <v>5</v>
      </c>
      <c r="B305" s="9" t="s">
        <v>297</v>
      </c>
      <c r="C305" s="249" t="s">
        <v>298</v>
      </c>
      <c r="D305" s="250"/>
      <c r="E305" s="249" t="s">
        <v>286</v>
      </c>
      <c r="F305" s="250"/>
      <c r="G305" s="162" t="s">
        <v>299</v>
      </c>
    </row>
    <row r="306" spans="1:26" ht="15.75" customHeight="1">
      <c r="A306" s="275" t="s">
        <v>144</v>
      </c>
      <c r="B306" s="276"/>
      <c r="C306" s="276"/>
      <c r="D306" s="276"/>
      <c r="E306" s="276"/>
      <c r="F306" s="276"/>
      <c r="G306" s="277"/>
      <c r="H306" s="212"/>
      <c r="I306" s="18"/>
      <c r="J306" s="19"/>
      <c r="K306" s="19"/>
    </row>
    <row r="307" spans="1:26" s="28" customFormat="1" ht="83.25" customHeight="1">
      <c r="A307" s="91">
        <v>90</v>
      </c>
      <c r="B307" s="222" t="s">
        <v>161</v>
      </c>
      <c r="C307" s="411" t="s">
        <v>610</v>
      </c>
      <c r="D307" s="412"/>
      <c r="E307" s="223" t="s">
        <v>162</v>
      </c>
      <c r="F307" s="121"/>
      <c r="G307" s="224" t="s">
        <v>156</v>
      </c>
      <c r="H307" s="71"/>
      <c r="I307" s="26"/>
      <c r="J307" s="27"/>
      <c r="K307" s="27"/>
    </row>
    <row r="308" spans="1:26" s="28" customFormat="1" ht="84" customHeight="1">
      <c r="A308" s="64">
        <v>90</v>
      </c>
      <c r="B308" s="220" t="s">
        <v>163</v>
      </c>
      <c r="C308" s="339" t="s">
        <v>164</v>
      </c>
      <c r="D308" s="340"/>
      <c r="E308" s="339" t="s">
        <v>165</v>
      </c>
      <c r="F308" s="340"/>
      <c r="G308" s="219" t="s">
        <v>154</v>
      </c>
      <c r="H308" s="71"/>
      <c r="I308" s="30"/>
      <c r="J308" s="31"/>
      <c r="K308" s="31"/>
      <c r="L308" s="32"/>
      <c r="M308" s="32"/>
      <c r="N308" s="32"/>
      <c r="O308" s="32"/>
      <c r="P308" s="32"/>
      <c r="Q308" s="32"/>
      <c r="R308" s="32"/>
      <c r="S308" s="32"/>
      <c r="T308" s="32"/>
      <c r="U308" s="32"/>
      <c r="V308" s="32"/>
      <c r="W308" s="32"/>
      <c r="X308" s="32"/>
      <c r="Y308" s="32"/>
      <c r="Z308" s="32"/>
    </row>
    <row r="309" spans="1:26" s="28" customFormat="1" ht="71.25" customHeight="1">
      <c r="A309" s="122">
        <v>1</v>
      </c>
      <c r="B309" s="216" t="s">
        <v>173</v>
      </c>
      <c r="C309" s="341" t="s">
        <v>174</v>
      </c>
      <c r="D309" s="342"/>
      <c r="E309" s="217" t="s">
        <v>111</v>
      </c>
      <c r="F309" s="123"/>
      <c r="G309" s="218" t="s">
        <v>158</v>
      </c>
      <c r="H309" s="71"/>
      <c r="I309" s="30"/>
      <c r="J309" s="31"/>
      <c r="K309" s="31"/>
      <c r="L309" s="32"/>
      <c r="M309" s="32"/>
      <c r="N309" s="32"/>
      <c r="O309" s="32"/>
      <c r="P309" s="32"/>
      <c r="Q309" s="32"/>
      <c r="R309" s="32"/>
      <c r="S309" s="32"/>
      <c r="T309" s="32"/>
      <c r="U309" s="32"/>
      <c r="V309" s="32"/>
      <c r="W309" s="32"/>
      <c r="X309" s="32"/>
      <c r="Y309" s="32"/>
      <c r="Z309" s="32"/>
    </row>
    <row r="310" spans="1:26" s="28" customFormat="1" ht="75" customHeight="1">
      <c r="A310" s="124">
        <v>1</v>
      </c>
      <c r="B310" s="221" t="s">
        <v>500</v>
      </c>
      <c r="C310" s="270" t="s">
        <v>145</v>
      </c>
      <c r="D310" s="271"/>
      <c r="E310" s="270" t="s">
        <v>111</v>
      </c>
      <c r="F310" s="271"/>
      <c r="G310" s="218" t="s">
        <v>184</v>
      </c>
      <c r="H310" s="93"/>
      <c r="I310" s="33"/>
      <c r="J310" s="34"/>
      <c r="K310" s="34"/>
      <c r="L310" s="35"/>
      <c r="M310" s="35"/>
      <c r="N310" s="35"/>
      <c r="O310" s="35"/>
      <c r="P310" s="35"/>
      <c r="Q310" s="35"/>
      <c r="R310" s="35"/>
      <c r="S310" s="35"/>
      <c r="T310" s="35"/>
      <c r="U310" s="35"/>
      <c r="V310" s="35"/>
      <c r="W310" s="35"/>
      <c r="X310" s="35"/>
      <c r="Y310" s="35"/>
      <c r="Z310" s="35"/>
    </row>
    <row r="311" spans="1:26" s="28" customFormat="1" ht="95.25" customHeight="1">
      <c r="A311" s="125">
        <v>90</v>
      </c>
      <c r="B311" s="214" t="s">
        <v>501</v>
      </c>
      <c r="C311" s="272" t="s">
        <v>503</v>
      </c>
      <c r="D311" s="273"/>
      <c r="E311" s="272" t="s">
        <v>111</v>
      </c>
      <c r="F311" s="273"/>
      <c r="G311" s="215" t="s">
        <v>502</v>
      </c>
      <c r="H311" s="71"/>
      <c r="I311" s="33"/>
      <c r="J311" s="34"/>
      <c r="K311" s="34"/>
      <c r="L311" s="35"/>
      <c r="M311" s="35"/>
      <c r="N311" s="35"/>
      <c r="O311" s="35"/>
      <c r="P311" s="35"/>
      <c r="Q311" s="35"/>
      <c r="R311" s="35"/>
      <c r="S311" s="35"/>
      <c r="T311" s="35"/>
      <c r="U311" s="35"/>
      <c r="V311" s="35"/>
      <c r="W311" s="35"/>
      <c r="X311" s="35"/>
      <c r="Y311" s="35"/>
      <c r="Z311" s="35"/>
    </row>
    <row r="312" spans="1:26" s="28" customFormat="1" ht="51">
      <c r="A312" s="92">
        <v>90</v>
      </c>
      <c r="B312" s="214" t="s">
        <v>159</v>
      </c>
      <c r="C312" s="272" t="s">
        <v>160</v>
      </c>
      <c r="D312" s="273"/>
      <c r="E312" s="226" t="s">
        <v>111</v>
      </c>
      <c r="F312" s="126"/>
      <c r="G312" s="176" t="s">
        <v>180</v>
      </c>
      <c r="H312" s="71"/>
      <c r="I312" s="26"/>
      <c r="J312" s="27"/>
      <c r="K312" s="27"/>
    </row>
    <row r="313" spans="1:26" ht="15.75" customHeight="1">
      <c r="A313" s="275" t="s">
        <v>147</v>
      </c>
      <c r="B313" s="276"/>
      <c r="C313" s="276"/>
      <c r="D313" s="276"/>
      <c r="E313" s="276"/>
      <c r="F313" s="276"/>
      <c r="G313" s="277"/>
      <c r="H313" s="212"/>
      <c r="I313" s="18"/>
      <c r="J313" s="19"/>
      <c r="K313" s="19"/>
    </row>
    <row r="314" spans="1:26" s="56" customFormat="1" ht="12.75">
      <c r="A314" s="210">
        <v>1</v>
      </c>
      <c r="B314" s="210" t="s">
        <v>253</v>
      </c>
      <c r="C314" s="263" t="s">
        <v>254</v>
      </c>
      <c r="D314" s="264"/>
      <c r="E314" s="263" t="s">
        <v>255</v>
      </c>
      <c r="F314" s="265"/>
      <c r="G314" s="211" t="s">
        <v>256</v>
      </c>
    </row>
    <row r="315" spans="1:26" s="56" customFormat="1" ht="12.75">
      <c r="A315" s="203">
        <v>2</v>
      </c>
      <c r="B315" s="203" t="s">
        <v>257</v>
      </c>
      <c r="C315" s="266" t="s">
        <v>258</v>
      </c>
      <c r="D315" s="267"/>
      <c r="E315" s="266" t="s">
        <v>255</v>
      </c>
      <c r="F315" s="267"/>
      <c r="G315" s="204" t="s">
        <v>259</v>
      </c>
    </row>
    <row r="316" spans="1:26" s="56" customFormat="1" ht="12.75">
      <c r="A316" s="205">
        <v>3</v>
      </c>
      <c r="B316" s="203" t="s">
        <v>257</v>
      </c>
      <c r="C316" s="266" t="s">
        <v>260</v>
      </c>
      <c r="D316" s="280"/>
      <c r="E316" s="266" t="s">
        <v>255</v>
      </c>
      <c r="F316" s="267"/>
      <c r="G316" s="204" t="s">
        <v>261</v>
      </c>
    </row>
    <row r="317" spans="1:26" s="56" customFormat="1" ht="38.25">
      <c r="A317" s="206">
        <v>4</v>
      </c>
      <c r="B317" s="207" t="s">
        <v>595</v>
      </c>
      <c r="C317" s="281" t="s">
        <v>596</v>
      </c>
      <c r="D317" s="281"/>
      <c r="E317" s="282" t="s">
        <v>597</v>
      </c>
      <c r="F317" s="282"/>
      <c r="G317" s="208" t="s">
        <v>598</v>
      </c>
    </row>
    <row r="318" spans="1:26" s="56" customFormat="1" ht="140.25">
      <c r="A318" s="135">
        <v>5</v>
      </c>
      <c r="B318" s="135" t="s">
        <v>262</v>
      </c>
      <c r="C318" s="283" t="s">
        <v>599</v>
      </c>
      <c r="D318" s="283"/>
      <c r="E318" s="283" t="s">
        <v>600</v>
      </c>
      <c r="F318" s="283"/>
      <c r="G318" s="209" t="s">
        <v>601</v>
      </c>
    </row>
    <row r="319" spans="1:26" ht="15.75" customHeight="1">
      <c r="A319" s="288" t="s">
        <v>94</v>
      </c>
      <c r="B319" s="289"/>
      <c r="C319" s="289"/>
      <c r="D319" s="289"/>
      <c r="E319" s="289"/>
      <c r="F319" s="289"/>
      <c r="G319" s="290"/>
      <c r="H319" s="48"/>
      <c r="I319" s="24"/>
      <c r="J319" s="25"/>
      <c r="K319" s="25"/>
      <c r="L319" s="5"/>
      <c r="M319" s="5"/>
      <c r="N319" s="5"/>
      <c r="O319" s="5"/>
      <c r="P319" s="5"/>
      <c r="Q319" s="5"/>
      <c r="R319" s="5"/>
      <c r="S319" s="5"/>
      <c r="T319" s="5"/>
      <c r="U319" s="5"/>
      <c r="V319" s="5"/>
      <c r="W319" s="5"/>
      <c r="X319" s="5"/>
      <c r="Y319" s="5"/>
      <c r="Z319" s="5"/>
    </row>
    <row r="320" spans="1:26" ht="33.75" customHeight="1">
      <c r="A320" s="286" t="s">
        <v>79</v>
      </c>
      <c r="B320" s="287"/>
      <c r="C320" s="286" t="s">
        <v>26</v>
      </c>
      <c r="D320" s="287"/>
      <c r="E320" s="127" t="s">
        <v>72</v>
      </c>
      <c r="F320" s="286" t="s">
        <v>80</v>
      </c>
      <c r="G320" s="287"/>
      <c r="H320" s="48"/>
      <c r="I320" s="24"/>
      <c r="J320" s="25"/>
      <c r="K320" s="25"/>
      <c r="L320" s="5"/>
      <c r="M320" s="5"/>
      <c r="N320" s="5"/>
      <c r="O320" s="5"/>
      <c r="P320" s="5"/>
      <c r="Q320" s="5"/>
      <c r="R320" s="5"/>
      <c r="S320" s="5"/>
      <c r="T320" s="5"/>
      <c r="U320" s="5"/>
      <c r="V320" s="5"/>
      <c r="W320" s="5"/>
      <c r="X320" s="5"/>
      <c r="Y320" s="5"/>
      <c r="Z320" s="5"/>
    </row>
    <row r="321" spans="1:26" customFormat="1" ht="152.25" customHeight="1">
      <c r="A321" s="291" t="s">
        <v>602</v>
      </c>
      <c r="B321" s="292"/>
      <c r="C321" s="291" t="s">
        <v>603</v>
      </c>
      <c r="D321" s="292"/>
      <c r="E321" s="202">
        <v>45120</v>
      </c>
      <c r="F321" s="284" t="s">
        <v>604</v>
      </c>
      <c r="G321" s="285"/>
    </row>
    <row r="322" spans="1:26" customFormat="1" ht="70.5" customHeight="1">
      <c r="A322" s="268" t="s">
        <v>605</v>
      </c>
      <c r="B322" s="269"/>
      <c r="C322" s="268" t="s">
        <v>606</v>
      </c>
      <c r="D322" s="269"/>
      <c r="E322" s="202">
        <v>45181</v>
      </c>
      <c r="F322" s="278" t="s">
        <v>607</v>
      </c>
      <c r="G322" s="279"/>
    </row>
    <row r="323" spans="1:26" ht="15.75" customHeight="1">
      <c r="A323" s="128"/>
      <c r="B323" s="129"/>
      <c r="C323" s="129"/>
      <c r="D323" s="129"/>
      <c r="E323" s="129"/>
      <c r="F323" s="129"/>
      <c r="G323" s="129"/>
      <c r="H323" s="48"/>
      <c r="I323" s="24"/>
      <c r="J323" s="25"/>
      <c r="K323" s="25"/>
      <c r="L323" s="5"/>
      <c r="M323" s="5"/>
      <c r="N323" s="6"/>
      <c r="O323" s="6"/>
      <c r="P323" s="6"/>
      <c r="Q323" s="6"/>
      <c r="R323" s="6"/>
      <c r="S323" s="6"/>
      <c r="T323" s="6"/>
      <c r="U323" s="6"/>
      <c r="V323" s="6"/>
      <c r="W323" s="6"/>
      <c r="X323" s="6"/>
      <c r="Y323" s="6"/>
      <c r="Z323" s="6"/>
    </row>
    <row r="324" spans="1:26" customFormat="1">
      <c r="A324" s="373" t="s">
        <v>106</v>
      </c>
      <c r="B324" s="374"/>
      <c r="C324" s="374"/>
      <c r="D324" s="374"/>
      <c r="E324" s="374"/>
      <c r="F324" s="374"/>
      <c r="G324" s="375"/>
      <c r="H324" s="56"/>
    </row>
    <row r="325" spans="1:26" customFormat="1">
      <c r="A325" s="376" t="s">
        <v>107</v>
      </c>
      <c r="B325" s="377"/>
      <c r="C325" s="377"/>
      <c r="D325" s="377"/>
      <c r="E325" s="377"/>
      <c r="F325" s="377"/>
      <c r="G325" s="378"/>
      <c r="H325" s="56"/>
    </row>
    <row r="326" spans="1:26" ht="15.75">
      <c r="A326" s="403" t="s">
        <v>171</v>
      </c>
      <c r="B326" s="404"/>
      <c r="C326" s="404"/>
      <c r="D326" s="404"/>
      <c r="E326" s="404"/>
      <c r="F326" s="404"/>
      <c r="G326" s="405"/>
      <c r="H326" s="131"/>
      <c r="I326" s="18"/>
      <c r="J326" s="19"/>
      <c r="K326" s="19"/>
    </row>
    <row r="327" spans="1:26" customFormat="1">
      <c r="A327" s="413" t="s">
        <v>86</v>
      </c>
      <c r="B327" s="414"/>
      <c r="C327" s="413" t="s">
        <v>87</v>
      </c>
      <c r="D327" s="414"/>
      <c r="E327" s="413" t="s">
        <v>80</v>
      </c>
      <c r="F327" s="415"/>
      <c r="G327" s="414"/>
      <c r="H327" s="56"/>
    </row>
    <row r="328" spans="1:26" customFormat="1" ht="62.25" customHeight="1">
      <c r="A328" s="256">
        <v>17</v>
      </c>
      <c r="B328" s="256"/>
      <c r="C328" s="259" t="s">
        <v>476</v>
      </c>
      <c r="D328" s="259"/>
      <c r="E328" s="132" t="s">
        <v>477</v>
      </c>
      <c r="F328" s="260" t="s">
        <v>527</v>
      </c>
      <c r="G328" s="261"/>
      <c r="H328" s="56"/>
    </row>
    <row r="329" spans="1:26" customFormat="1" ht="113.25" customHeight="1">
      <c r="A329" s="256" t="s">
        <v>528</v>
      </c>
      <c r="B329" s="256"/>
      <c r="C329" s="259" t="s">
        <v>478</v>
      </c>
      <c r="D329" s="259"/>
      <c r="E329" s="132" t="s">
        <v>479</v>
      </c>
      <c r="F329" s="262" t="s">
        <v>654</v>
      </c>
      <c r="G329" s="261"/>
      <c r="H329" s="56"/>
    </row>
    <row r="330" spans="1:26" customFormat="1" ht="97.5" customHeight="1">
      <c r="A330" s="256">
        <v>12</v>
      </c>
      <c r="B330" s="256"/>
      <c r="C330" s="406" t="s">
        <v>480</v>
      </c>
      <c r="D330" s="406"/>
      <c r="E330" s="132" t="s">
        <v>481</v>
      </c>
      <c r="F330" s="260" t="s">
        <v>529</v>
      </c>
      <c r="G330" s="261"/>
      <c r="H330" s="56"/>
    </row>
    <row r="331" spans="1:26" customFormat="1" ht="82.5" customHeight="1">
      <c r="A331" s="256">
        <v>184</v>
      </c>
      <c r="B331" s="256"/>
      <c r="C331" s="257" t="s">
        <v>482</v>
      </c>
      <c r="D331" s="257"/>
      <c r="E331" s="132" t="s">
        <v>483</v>
      </c>
      <c r="F331" s="262" t="s">
        <v>654</v>
      </c>
      <c r="G331" s="261"/>
      <c r="H331" s="56"/>
    </row>
    <row r="332" spans="1:26" customFormat="1" ht="75.75" customHeight="1">
      <c r="A332" s="256">
        <v>306</v>
      </c>
      <c r="B332" s="256"/>
      <c r="C332" s="259" t="s">
        <v>484</v>
      </c>
      <c r="D332" s="259"/>
      <c r="E332" s="132" t="s">
        <v>485</v>
      </c>
      <c r="F332" s="260" t="s">
        <v>530</v>
      </c>
      <c r="G332" s="261"/>
      <c r="H332" s="56"/>
    </row>
    <row r="333" spans="1:26" customFormat="1" ht="70.5" customHeight="1">
      <c r="A333" s="256">
        <v>877</v>
      </c>
      <c r="B333" s="256"/>
      <c r="C333" s="259" t="s">
        <v>531</v>
      </c>
      <c r="D333" s="259"/>
      <c r="E333" s="132" t="s">
        <v>486</v>
      </c>
      <c r="F333" s="262" t="s">
        <v>655</v>
      </c>
      <c r="G333" s="261"/>
      <c r="H333" s="56"/>
    </row>
    <row r="334" spans="1:26" customFormat="1" ht="97.5" customHeight="1">
      <c r="A334" s="256">
        <v>197</v>
      </c>
      <c r="B334" s="256"/>
      <c r="C334" s="259" t="s">
        <v>532</v>
      </c>
      <c r="D334" s="259"/>
      <c r="E334" s="132" t="s">
        <v>486</v>
      </c>
      <c r="F334" s="262" t="s">
        <v>655</v>
      </c>
      <c r="G334" s="261"/>
      <c r="H334" s="56"/>
    </row>
    <row r="335" spans="1:26" ht="15.75">
      <c r="A335" s="407" t="s">
        <v>143</v>
      </c>
      <c r="B335" s="407"/>
      <c r="C335" s="407"/>
      <c r="D335" s="407"/>
      <c r="E335" s="407"/>
      <c r="F335" s="407"/>
      <c r="G335" s="407"/>
      <c r="H335" s="131"/>
      <c r="I335" s="18"/>
      <c r="J335" s="19"/>
      <c r="K335" s="19"/>
    </row>
    <row r="336" spans="1:26" customFormat="1" ht="15.75" customHeight="1">
      <c r="A336" s="254">
        <v>1</v>
      </c>
      <c r="B336" s="254"/>
      <c r="C336" s="258" t="s">
        <v>488</v>
      </c>
      <c r="D336" s="258"/>
      <c r="E336" s="255" t="s">
        <v>314</v>
      </c>
      <c r="F336" s="255"/>
      <c r="G336" s="255"/>
      <c r="H336" s="56"/>
    </row>
    <row r="337" spans="1:11" customFormat="1" ht="36" customHeight="1">
      <c r="A337" s="254"/>
      <c r="B337" s="254"/>
      <c r="C337" s="258"/>
      <c r="D337" s="258"/>
      <c r="E337" s="255"/>
      <c r="F337" s="255"/>
      <c r="G337" s="255"/>
      <c r="H337" s="56"/>
    </row>
    <row r="338" spans="1:11" customFormat="1" ht="23.25" customHeight="1">
      <c r="A338" s="254">
        <v>1</v>
      </c>
      <c r="B338" s="254"/>
      <c r="C338" s="258" t="s">
        <v>489</v>
      </c>
      <c r="D338" s="258"/>
      <c r="E338" s="255" t="s">
        <v>314</v>
      </c>
      <c r="F338" s="255"/>
      <c r="G338" s="255"/>
      <c r="H338" s="56"/>
    </row>
    <row r="339" spans="1:11" customFormat="1" ht="44.25" customHeight="1">
      <c r="A339" s="254">
        <v>1</v>
      </c>
      <c r="B339" s="254"/>
      <c r="C339" s="258" t="s">
        <v>490</v>
      </c>
      <c r="D339" s="258"/>
      <c r="E339" s="255"/>
      <c r="F339" s="255"/>
      <c r="G339" s="255"/>
      <c r="H339" s="56"/>
    </row>
    <row r="340" spans="1:11" customFormat="1" ht="40.5" customHeight="1">
      <c r="A340" s="254">
        <v>1</v>
      </c>
      <c r="B340" s="254"/>
      <c r="C340" s="258" t="s">
        <v>491</v>
      </c>
      <c r="D340" s="258"/>
      <c r="E340" s="255" t="s">
        <v>314</v>
      </c>
      <c r="F340" s="255"/>
      <c r="G340" s="255"/>
      <c r="H340" s="56"/>
    </row>
    <row r="341" spans="1:11" customFormat="1" ht="38.25" customHeight="1">
      <c r="A341" s="254">
        <v>1</v>
      </c>
      <c r="B341" s="254"/>
      <c r="C341" s="258" t="s">
        <v>492</v>
      </c>
      <c r="D341" s="258"/>
      <c r="E341" s="255"/>
      <c r="F341" s="255"/>
      <c r="G341" s="255"/>
      <c r="H341" s="56"/>
    </row>
    <row r="342" spans="1:11" customFormat="1" ht="33.75" customHeight="1">
      <c r="A342" s="254">
        <v>1</v>
      </c>
      <c r="B342" s="254"/>
      <c r="C342" s="258" t="s">
        <v>493</v>
      </c>
      <c r="D342" s="258"/>
      <c r="E342" s="255" t="s">
        <v>314</v>
      </c>
      <c r="F342" s="255"/>
      <c r="G342" s="255"/>
      <c r="H342" s="56"/>
    </row>
    <row r="343" spans="1:11" customFormat="1" ht="78" customHeight="1">
      <c r="A343" s="254">
        <v>1</v>
      </c>
      <c r="B343" s="254"/>
      <c r="C343" s="258" t="s">
        <v>494</v>
      </c>
      <c r="D343" s="258"/>
      <c r="E343" s="255"/>
      <c r="F343" s="255"/>
      <c r="G343" s="255"/>
      <c r="H343" s="56"/>
    </row>
    <row r="344" spans="1:11" customFormat="1" ht="37.5" customHeight="1">
      <c r="A344" s="254">
        <v>1</v>
      </c>
      <c r="B344" s="254"/>
      <c r="C344" s="258" t="s">
        <v>495</v>
      </c>
      <c r="D344" s="258"/>
      <c r="E344" s="255" t="s">
        <v>314</v>
      </c>
      <c r="F344" s="255"/>
      <c r="G344" s="255"/>
      <c r="H344" s="56"/>
    </row>
    <row r="345" spans="1:11" customFormat="1" ht="55.5" customHeight="1">
      <c r="A345" s="254">
        <v>1</v>
      </c>
      <c r="B345" s="254"/>
      <c r="C345" s="258" t="s">
        <v>496</v>
      </c>
      <c r="D345" s="258"/>
      <c r="E345" s="255"/>
      <c r="F345" s="255"/>
      <c r="G345" s="255"/>
      <c r="H345" s="56"/>
    </row>
    <row r="346" spans="1:11" customFormat="1" ht="50.25" customHeight="1">
      <c r="A346" s="254">
        <v>7</v>
      </c>
      <c r="B346" s="254"/>
      <c r="C346" s="254" t="s">
        <v>497</v>
      </c>
      <c r="D346" s="254"/>
      <c r="E346" s="255" t="s">
        <v>314</v>
      </c>
      <c r="F346" s="255"/>
      <c r="G346" s="255"/>
      <c r="H346" s="56"/>
    </row>
    <row r="347" spans="1:11" customFormat="1" ht="15.75" customHeight="1">
      <c r="A347" s="254"/>
      <c r="B347" s="254"/>
      <c r="C347" s="254"/>
      <c r="D347" s="254"/>
      <c r="E347" s="255"/>
      <c r="F347" s="255"/>
      <c r="G347" s="255"/>
      <c r="H347" s="56"/>
    </row>
    <row r="348" spans="1:11" customFormat="1" ht="19.5" customHeight="1">
      <c r="A348" s="283" t="s">
        <v>76</v>
      </c>
      <c r="B348" s="283"/>
      <c r="C348" s="283"/>
      <c r="D348" s="283"/>
      <c r="E348" s="283"/>
      <c r="F348" s="283"/>
      <c r="G348" s="283"/>
      <c r="H348" s="133"/>
    </row>
    <row r="349" spans="1:11" ht="15.75">
      <c r="A349" s="382" t="s">
        <v>106</v>
      </c>
      <c r="B349" s="383"/>
      <c r="C349" s="383"/>
      <c r="D349" s="383"/>
      <c r="E349" s="383"/>
      <c r="F349" s="383"/>
      <c r="G349" s="384"/>
      <c r="H349" s="131"/>
      <c r="I349" s="18"/>
      <c r="J349" s="19"/>
      <c r="K349" s="19"/>
    </row>
    <row r="350" spans="1:11" ht="15.75">
      <c r="A350" s="66"/>
      <c r="B350" s="67"/>
      <c r="C350" s="67"/>
      <c r="D350" s="67"/>
      <c r="E350" s="67"/>
      <c r="F350" s="67"/>
      <c r="G350" s="67"/>
      <c r="H350" s="48"/>
      <c r="I350" s="18"/>
      <c r="J350" s="19"/>
      <c r="K350" s="19"/>
    </row>
    <row r="351" spans="1:11" ht="15.75">
      <c r="A351" s="395" t="s">
        <v>103</v>
      </c>
      <c r="B351" s="395"/>
      <c r="C351" s="395"/>
      <c r="D351" s="395"/>
      <c r="E351" s="395"/>
      <c r="F351" s="395"/>
      <c r="G351" s="395"/>
      <c r="H351" s="48"/>
      <c r="I351" s="18"/>
      <c r="J351" s="19"/>
      <c r="K351" s="19"/>
    </row>
    <row r="352" spans="1:11" ht="25.5">
      <c r="A352" s="130" t="s">
        <v>81</v>
      </c>
      <c r="B352" s="130" t="s">
        <v>82</v>
      </c>
      <c r="C352" s="386" t="s">
        <v>85</v>
      </c>
      <c r="D352" s="386"/>
      <c r="E352" s="130" t="s">
        <v>83</v>
      </c>
      <c r="F352" s="386" t="s">
        <v>84</v>
      </c>
      <c r="G352" s="386"/>
      <c r="H352" s="48"/>
      <c r="I352" s="18"/>
      <c r="J352" s="19"/>
      <c r="K352" s="19"/>
    </row>
    <row r="353" spans="1:11" ht="409.5">
      <c r="A353" s="231" t="s">
        <v>179</v>
      </c>
      <c r="B353" s="92">
        <v>23</v>
      </c>
      <c r="C353" s="387" t="s">
        <v>628</v>
      </c>
      <c r="D353" s="387"/>
      <c r="E353" s="229" t="s">
        <v>176</v>
      </c>
      <c r="F353" s="388" t="s">
        <v>626</v>
      </c>
      <c r="G353" s="387"/>
      <c r="H353" s="48"/>
      <c r="I353" s="18"/>
      <c r="J353" s="19"/>
      <c r="K353" s="19"/>
    </row>
    <row r="354" spans="1:11" ht="15.75">
      <c r="A354" s="94"/>
      <c r="B354" s="94"/>
      <c r="C354" s="389"/>
      <c r="D354" s="389"/>
      <c r="E354" s="94"/>
      <c r="F354" s="389"/>
      <c r="G354" s="389"/>
      <c r="H354" s="48"/>
      <c r="I354" s="18"/>
      <c r="J354" s="19"/>
      <c r="K354" s="19"/>
    </row>
    <row r="355" spans="1:11" ht="15.75">
      <c r="A355" s="128"/>
      <c r="B355" s="128"/>
      <c r="C355" s="128"/>
      <c r="D355" s="128"/>
      <c r="E355" s="48"/>
      <c r="F355" s="48"/>
      <c r="G355" s="48"/>
      <c r="H355" s="48"/>
      <c r="I355" s="18"/>
      <c r="J355" s="19"/>
      <c r="K355" s="19"/>
    </row>
    <row r="356" spans="1:11" ht="15.75">
      <c r="A356" s="338" t="s">
        <v>108</v>
      </c>
      <c r="B356" s="385"/>
      <c r="C356" s="385"/>
      <c r="D356" s="385"/>
      <c r="E356" s="385"/>
      <c r="F356" s="385"/>
      <c r="G356" s="385"/>
      <c r="H356" s="48"/>
      <c r="I356" s="18"/>
      <c r="J356" s="19"/>
      <c r="K356" s="19"/>
    </row>
    <row r="357" spans="1:11" ht="15.75">
      <c r="A357" s="332" t="s">
        <v>110</v>
      </c>
      <c r="B357" s="332"/>
      <c r="C357" s="332"/>
      <c r="D357" s="332"/>
      <c r="E357" s="332"/>
      <c r="F357" s="332"/>
      <c r="G357" s="332"/>
      <c r="H357" s="48"/>
      <c r="I357" s="18"/>
      <c r="J357" s="19"/>
      <c r="K357" s="19"/>
    </row>
    <row r="358" spans="1:11" ht="25.5">
      <c r="A358" s="130" t="s">
        <v>47</v>
      </c>
      <c r="B358" s="130" t="s">
        <v>48</v>
      </c>
      <c r="C358" s="386" t="s">
        <v>26</v>
      </c>
      <c r="D358" s="386"/>
      <c r="E358" s="130" t="s">
        <v>49</v>
      </c>
      <c r="F358" s="386" t="s">
        <v>74</v>
      </c>
      <c r="G358" s="386"/>
      <c r="H358" s="48"/>
      <c r="I358" s="18"/>
      <c r="J358" s="19"/>
      <c r="K358" s="19"/>
    </row>
    <row r="359" spans="1:11" ht="21" customHeight="1">
      <c r="A359" s="90">
        <v>15507</v>
      </c>
      <c r="B359" s="134">
        <v>45120</v>
      </c>
      <c r="C359" s="272" t="s">
        <v>504</v>
      </c>
      <c r="D359" s="273"/>
      <c r="E359" s="229" t="s">
        <v>622</v>
      </c>
      <c r="F359" s="390" t="s">
        <v>156</v>
      </c>
      <c r="G359" s="391"/>
      <c r="H359" s="48"/>
      <c r="I359" s="18"/>
      <c r="J359" s="19"/>
      <c r="K359" s="19"/>
    </row>
    <row r="360" spans="1:11" ht="31.5" customHeight="1">
      <c r="A360" s="392"/>
      <c r="B360" s="393"/>
      <c r="C360" s="393"/>
      <c r="D360" s="393"/>
      <c r="E360" s="393"/>
      <c r="F360" s="393"/>
      <c r="G360" s="394"/>
      <c r="H360" s="48"/>
      <c r="I360" s="18"/>
      <c r="J360" s="19"/>
      <c r="K360" s="19"/>
    </row>
    <row r="361" spans="1:11" ht="31.5" customHeight="1">
      <c r="A361" s="369" t="s">
        <v>95</v>
      </c>
      <c r="B361" s="369"/>
      <c r="C361" s="369"/>
      <c r="D361" s="369"/>
      <c r="E361" s="369"/>
      <c r="F361" s="369"/>
      <c r="G361" s="369"/>
      <c r="H361" s="48"/>
      <c r="I361" s="18"/>
      <c r="J361" s="19"/>
      <c r="K361" s="19"/>
    </row>
    <row r="362" spans="1:11" ht="31.5" customHeight="1">
      <c r="A362" s="379" t="s">
        <v>96</v>
      </c>
      <c r="B362" s="379"/>
      <c r="C362" s="379"/>
      <c r="D362" s="379"/>
      <c r="E362" s="379"/>
      <c r="F362" s="379"/>
      <c r="G362" s="379"/>
      <c r="H362" s="48"/>
      <c r="I362" s="18"/>
      <c r="J362" s="19"/>
      <c r="K362" s="19"/>
    </row>
    <row r="363" spans="1:11" ht="57" customHeight="1">
      <c r="A363" s="326" t="s">
        <v>50</v>
      </c>
      <c r="B363" s="326"/>
      <c r="C363" s="326"/>
      <c r="D363" s="326"/>
      <c r="E363" s="326"/>
      <c r="F363" s="326"/>
      <c r="G363" s="326"/>
      <c r="H363" s="48"/>
      <c r="I363" s="18"/>
      <c r="J363" s="19"/>
      <c r="K363" s="19"/>
    </row>
    <row r="364" spans="1:11" ht="31.5" customHeight="1">
      <c r="A364" s="68" t="s">
        <v>75</v>
      </c>
      <c r="B364" s="68" t="s">
        <v>72</v>
      </c>
      <c r="C364" s="326" t="s">
        <v>26</v>
      </c>
      <c r="D364" s="326"/>
      <c r="E364" s="326"/>
      <c r="F364" s="326" t="s">
        <v>51</v>
      </c>
      <c r="G364" s="326"/>
      <c r="H364" s="48"/>
      <c r="I364" s="18"/>
      <c r="J364" s="19"/>
      <c r="K364" s="19"/>
    </row>
    <row r="365" spans="1:11" ht="57" customHeight="1">
      <c r="A365" s="135">
        <v>16</v>
      </c>
      <c r="B365" s="136">
        <v>45142</v>
      </c>
      <c r="C365" s="365" t="s">
        <v>507</v>
      </c>
      <c r="D365" s="366"/>
      <c r="E365" s="367"/>
      <c r="F365" s="380" t="s">
        <v>508</v>
      </c>
      <c r="G365" s="381"/>
      <c r="H365" s="48"/>
      <c r="I365" s="18"/>
      <c r="J365" s="19"/>
      <c r="K365" s="19"/>
    </row>
    <row r="366" spans="1:11" ht="15.75">
      <c r="A366" s="48"/>
      <c r="B366" s="48"/>
      <c r="C366" s="48"/>
      <c r="D366" s="48"/>
      <c r="E366" s="48"/>
      <c r="F366" s="48"/>
      <c r="G366" s="48"/>
      <c r="H366" s="51"/>
      <c r="I366" s="18"/>
      <c r="J366" s="19"/>
      <c r="K366" s="19"/>
    </row>
    <row r="367" spans="1:11" ht="15.75">
      <c r="A367" s="326" t="s">
        <v>52</v>
      </c>
      <c r="B367" s="326"/>
      <c r="C367" s="326"/>
      <c r="D367" s="326"/>
      <c r="E367" s="326"/>
      <c r="F367" s="326"/>
      <c r="G367" s="326"/>
      <c r="H367" s="48"/>
      <c r="I367" s="18"/>
      <c r="J367" s="19"/>
      <c r="K367" s="19"/>
    </row>
    <row r="368" spans="1:11" ht="15.75">
      <c r="A368" s="68" t="s">
        <v>75</v>
      </c>
      <c r="B368" s="68" t="s">
        <v>72</v>
      </c>
      <c r="C368" s="326" t="s">
        <v>26</v>
      </c>
      <c r="D368" s="326"/>
      <c r="E368" s="326"/>
      <c r="F368" s="326" t="s">
        <v>51</v>
      </c>
      <c r="G368" s="326"/>
      <c r="H368" s="48"/>
      <c r="I368" s="18"/>
      <c r="J368" s="19"/>
      <c r="K368" s="19"/>
    </row>
    <row r="369" spans="1:11" ht="63" customHeight="1">
      <c r="A369" s="135">
        <v>14</v>
      </c>
      <c r="B369" s="136">
        <v>45027</v>
      </c>
      <c r="C369" s="330" t="s">
        <v>509</v>
      </c>
      <c r="D369" s="331"/>
      <c r="E369" s="331"/>
      <c r="F369" s="323" t="s">
        <v>510</v>
      </c>
      <c r="G369" s="368"/>
      <c r="H369" s="48"/>
      <c r="I369" s="18"/>
      <c r="J369" s="19"/>
      <c r="K369" s="19"/>
    </row>
    <row r="370" spans="1:11" ht="63" customHeight="1">
      <c r="A370" s="135">
        <v>15</v>
      </c>
      <c r="B370" s="136">
        <v>45056</v>
      </c>
      <c r="C370" s="331" t="s">
        <v>449</v>
      </c>
      <c r="D370" s="331"/>
      <c r="E370" s="331"/>
      <c r="F370" s="323" t="s">
        <v>511</v>
      </c>
      <c r="G370" s="368"/>
      <c r="H370" s="48"/>
      <c r="I370" s="18"/>
      <c r="J370" s="19"/>
      <c r="K370" s="19"/>
    </row>
    <row r="371" spans="1:11" ht="1.5" customHeight="1">
      <c r="A371" s="137"/>
      <c r="B371" s="137"/>
      <c r="C371" s="400"/>
      <c r="D371" s="401"/>
      <c r="E371" s="402"/>
      <c r="F371" s="400"/>
      <c r="G371" s="402"/>
      <c r="H371" s="48"/>
      <c r="I371" s="18"/>
      <c r="J371" s="19"/>
      <c r="K371" s="19"/>
    </row>
    <row r="372" spans="1:11" ht="15.75">
      <c r="A372" s="48"/>
      <c r="B372" s="48"/>
      <c r="C372" s="48"/>
      <c r="D372" s="48"/>
      <c r="E372" s="48"/>
      <c r="F372" s="48"/>
      <c r="G372" s="48"/>
      <c r="H372" s="48"/>
      <c r="I372" s="18"/>
      <c r="J372" s="19"/>
      <c r="K372" s="19"/>
    </row>
    <row r="373" spans="1:11" ht="15.75">
      <c r="A373" s="326" t="s">
        <v>53</v>
      </c>
      <c r="B373" s="326"/>
      <c r="C373" s="326"/>
      <c r="D373" s="326"/>
      <c r="E373" s="326"/>
      <c r="F373" s="326"/>
      <c r="G373" s="326"/>
      <c r="H373" s="48"/>
      <c r="I373" s="18"/>
      <c r="J373" s="19"/>
      <c r="K373" s="19"/>
    </row>
    <row r="374" spans="1:11" ht="15.75">
      <c r="A374" s="68" t="s">
        <v>75</v>
      </c>
      <c r="B374" s="68" t="s">
        <v>72</v>
      </c>
      <c r="C374" s="326" t="s">
        <v>26</v>
      </c>
      <c r="D374" s="326"/>
      <c r="E374" s="326"/>
      <c r="F374" s="326" t="s">
        <v>51</v>
      </c>
      <c r="G374" s="326"/>
      <c r="H374" s="48"/>
      <c r="I374" s="18"/>
      <c r="J374" s="19"/>
      <c r="K374" s="19"/>
    </row>
    <row r="375" spans="1:11" ht="48" customHeight="1">
      <c r="A375" s="135">
        <v>6</v>
      </c>
      <c r="B375" s="136">
        <v>45138</v>
      </c>
      <c r="C375" s="331" t="s">
        <v>512</v>
      </c>
      <c r="D375" s="331"/>
      <c r="E375" s="331"/>
      <c r="F375" s="323" t="s">
        <v>513</v>
      </c>
      <c r="G375" s="368"/>
      <c r="H375" s="48"/>
      <c r="I375" s="18"/>
      <c r="J375" s="19"/>
      <c r="K375" s="19"/>
    </row>
    <row r="376" spans="1:11" ht="46.5" customHeight="1">
      <c r="A376" s="135">
        <v>7</v>
      </c>
      <c r="B376" s="136">
        <v>45141</v>
      </c>
      <c r="C376" s="331" t="s">
        <v>514</v>
      </c>
      <c r="D376" s="331"/>
      <c r="E376" s="331"/>
      <c r="F376" s="323" t="s">
        <v>515</v>
      </c>
      <c r="G376" s="368"/>
      <c r="H376" s="48"/>
      <c r="I376" s="18"/>
      <c r="J376" s="19"/>
      <c r="K376" s="19"/>
    </row>
    <row r="377" spans="1:11" ht="15.75">
      <c r="A377" s="48"/>
      <c r="B377" s="48"/>
      <c r="C377" s="48"/>
      <c r="D377" s="48"/>
      <c r="E377" s="48"/>
      <c r="F377" s="48"/>
      <c r="G377" s="48"/>
      <c r="H377" s="48"/>
      <c r="I377" s="18"/>
      <c r="J377" s="19"/>
      <c r="K377" s="19"/>
    </row>
    <row r="378" spans="1:11" ht="15.75">
      <c r="A378" s="326" t="s">
        <v>97</v>
      </c>
      <c r="B378" s="326"/>
      <c r="C378" s="326"/>
      <c r="D378" s="326"/>
      <c r="E378" s="326"/>
      <c r="F378" s="326"/>
      <c r="G378" s="326"/>
      <c r="H378" s="48"/>
      <c r="I378" s="18"/>
      <c r="J378" s="19"/>
      <c r="K378" s="19"/>
    </row>
    <row r="379" spans="1:11" ht="15.75">
      <c r="A379" s="326" t="s">
        <v>54</v>
      </c>
      <c r="B379" s="326"/>
      <c r="C379" s="326"/>
      <c r="D379" s="326" t="s">
        <v>59</v>
      </c>
      <c r="E379" s="326"/>
      <c r="F379" s="326"/>
      <c r="G379" s="326"/>
      <c r="H379" s="48"/>
      <c r="I379" s="18"/>
      <c r="J379" s="19"/>
      <c r="K379" s="19"/>
    </row>
    <row r="380" spans="1:11" ht="15.75">
      <c r="A380" s="319">
        <v>2019</v>
      </c>
      <c r="B380" s="320"/>
      <c r="C380" s="321"/>
      <c r="D380" s="325">
        <v>1.47</v>
      </c>
      <c r="E380" s="325"/>
      <c r="F380" s="325"/>
      <c r="G380" s="325"/>
      <c r="H380" s="48"/>
      <c r="I380" s="18"/>
      <c r="J380" s="19"/>
      <c r="K380" s="19"/>
    </row>
    <row r="381" spans="1:11" ht="15.75">
      <c r="A381" s="319">
        <v>2020</v>
      </c>
      <c r="B381" s="320"/>
      <c r="C381" s="321"/>
      <c r="D381" s="325">
        <v>2.3199999999999998</v>
      </c>
      <c r="E381" s="325"/>
      <c r="F381" s="325"/>
      <c r="G381" s="325"/>
      <c r="H381" s="48"/>
      <c r="I381" s="18"/>
      <c r="J381" s="19"/>
      <c r="K381" s="19"/>
    </row>
    <row r="382" spans="1:11" ht="15.75">
      <c r="A382" s="319">
        <v>2021</v>
      </c>
      <c r="B382" s="320"/>
      <c r="C382" s="321"/>
      <c r="D382" s="325">
        <v>2.34</v>
      </c>
      <c r="E382" s="325"/>
      <c r="F382" s="325"/>
      <c r="G382" s="325"/>
      <c r="H382" s="48"/>
      <c r="I382" s="18"/>
      <c r="J382" s="19"/>
      <c r="K382" s="19"/>
    </row>
    <row r="383" spans="1:11" ht="15.75">
      <c r="A383" s="325">
        <v>2022</v>
      </c>
      <c r="B383" s="325"/>
      <c r="C383" s="325"/>
      <c r="D383" s="325" t="s">
        <v>631</v>
      </c>
      <c r="E383" s="325"/>
      <c r="F383" s="325"/>
      <c r="G383" s="325"/>
      <c r="H383" s="48"/>
      <c r="I383" s="18"/>
      <c r="J383" s="19"/>
      <c r="K383" s="19"/>
    </row>
    <row r="384" spans="1:11" ht="15.75">
      <c r="A384" s="315" t="s">
        <v>630</v>
      </c>
      <c r="B384" s="372"/>
      <c r="C384" s="372"/>
      <c r="D384" s="372"/>
      <c r="E384" s="372"/>
      <c r="F384" s="372"/>
      <c r="G384" s="372"/>
      <c r="H384" s="48"/>
      <c r="I384" s="18"/>
      <c r="J384" s="19"/>
      <c r="K384" s="19"/>
    </row>
    <row r="385" spans="1:11" ht="15.75">
      <c r="A385" s="48"/>
      <c r="B385" s="48"/>
      <c r="C385" s="48"/>
      <c r="D385" s="48"/>
      <c r="E385" s="48"/>
      <c r="F385" s="48"/>
      <c r="G385" s="48"/>
      <c r="H385" s="48"/>
      <c r="I385" s="18"/>
      <c r="J385" s="19"/>
      <c r="K385" s="19"/>
    </row>
    <row r="386" spans="1:11" ht="15.75">
      <c r="A386" s="369" t="s">
        <v>98</v>
      </c>
      <c r="B386" s="369"/>
      <c r="C386" s="369"/>
      <c r="D386" s="369"/>
      <c r="E386" s="369"/>
      <c r="F386" s="369"/>
      <c r="G386" s="369"/>
      <c r="H386" s="48"/>
      <c r="I386" s="18"/>
      <c r="J386" s="19"/>
      <c r="K386" s="19"/>
    </row>
    <row r="387" spans="1:11" ht="15.75">
      <c r="A387" s="315" t="s">
        <v>629</v>
      </c>
      <c r="B387" s="315"/>
      <c r="C387" s="315"/>
      <c r="D387" s="315"/>
      <c r="E387" s="315"/>
      <c r="F387" s="315"/>
      <c r="G387" s="315"/>
      <c r="H387" s="48"/>
      <c r="I387" s="18"/>
      <c r="J387" s="19"/>
      <c r="K387" s="19"/>
    </row>
    <row r="388" spans="1:11" ht="15.75">
      <c r="A388" s="315"/>
      <c r="B388" s="315"/>
      <c r="C388" s="315"/>
      <c r="D388" s="315"/>
      <c r="E388" s="315"/>
      <c r="F388" s="315"/>
      <c r="G388" s="315"/>
      <c r="H388" s="48"/>
      <c r="I388" s="18"/>
      <c r="J388" s="19"/>
      <c r="K388" s="19"/>
    </row>
    <row r="389" spans="1:11" ht="15.75">
      <c r="A389" s="315"/>
      <c r="B389" s="315"/>
      <c r="C389" s="315"/>
      <c r="D389" s="315"/>
      <c r="E389" s="315"/>
      <c r="F389" s="315"/>
      <c r="G389" s="315"/>
      <c r="H389" s="48"/>
      <c r="I389" s="18"/>
      <c r="J389" s="19"/>
      <c r="K389" s="19"/>
    </row>
    <row r="390" spans="1:11" ht="15.75">
      <c r="A390" s="315"/>
      <c r="B390" s="315"/>
      <c r="C390" s="315"/>
      <c r="D390" s="315"/>
      <c r="E390" s="315"/>
      <c r="F390" s="315"/>
      <c r="G390" s="315"/>
      <c r="H390" s="48"/>
      <c r="I390" s="18"/>
      <c r="J390" s="19"/>
      <c r="K390" s="19"/>
    </row>
    <row r="391" spans="1:11" ht="15.75">
      <c r="A391" s="315"/>
      <c r="B391" s="315"/>
      <c r="C391" s="315"/>
      <c r="D391" s="315"/>
      <c r="E391" s="315"/>
      <c r="F391" s="315"/>
      <c r="G391" s="315"/>
      <c r="H391" s="48"/>
      <c r="I391" s="18"/>
      <c r="J391" s="19"/>
      <c r="K391" s="19"/>
    </row>
    <row r="392" spans="1:11" ht="15.75">
      <c r="A392" s="315"/>
      <c r="B392" s="315"/>
      <c r="C392" s="315"/>
      <c r="D392" s="315"/>
      <c r="E392" s="315"/>
      <c r="F392" s="315"/>
      <c r="G392" s="315"/>
      <c r="H392" s="48"/>
      <c r="I392" s="18"/>
      <c r="J392" s="19"/>
      <c r="K392" s="19"/>
    </row>
    <row r="393" spans="1:11" ht="15.75">
      <c r="A393" s="315"/>
      <c r="B393" s="315"/>
      <c r="C393" s="315"/>
      <c r="D393" s="315"/>
      <c r="E393" s="315"/>
      <c r="F393" s="315"/>
      <c r="G393" s="315"/>
      <c r="H393" s="48"/>
      <c r="I393" s="18"/>
      <c r="J393" s="19"/>
      <c r="K393" s="19"/>
    </row>
    <row r="394" spans="1:11" ht="15.75">
      <c r="A394" s="315"/>
      <c r="B394" s="315"/>
      <c r="C394" s="315"/>
      <c r="D394" s="315"/>
      <c r="E394" s="315"/>
      <c r="F394" s="315"/>
      <c r="G394" s="315"/>
      <c r="H394" s="48"/>
      <c r="I394" s="18"/>
      <c r="J394" s="19"/>
      <c r="K394" s="19"/>
    </row>
    <row r="395" spans="1:11" ht="15.75">
      <c r="A395" s="315"/>
      <c r="B395" s="315"/>
      <c r="C395" s="315"/>
      <c r="D395" s="315"/>
      <c r="E395" s="315"/>
      <c r="F395" s="315"/>
      <c r="G395" s="315"/>
      <c r="H395" s="48"/>
      <c r="I395" s="18"/>
      <c r="J395" s="19"/>
      <c r="K395" s="19"/>
    </row>
    <row r="396" spans="1:11" ht="15.75">
      <c r="A396" s="48"/>
      <c r="B396" s="48"/>
      <c r="C396" s="48"/>
      <c r="D396" s="48"/>
      <c r="E396" s="48"/>
      <c r="F396" s="48"/>
      <c r="G396" s="48"/>
      <c r="H396" s="48"/>
      <c r="I396" s="18"/>
      <c r="J396" s="19"/>
      <c r="K396" s="19"/>
    </row>
    <row r="397" spans="1:11" ht="15.75">
      <c r="A397" s="48"/>
      <c r="B397" s="48"/>
      <c r="C397" s="48"/>
      <c r="D397" s="48"/>
      <c r="E397" s="48"/>
      <c r="F397" s="48"/>
      <c r="G397" s="48"/>
      <c r="H397" s="48"/>
      <c r="I397" s="18"/>
      <c r="J397" s="19"/>
      <c r="K397" s="19"/>
    </row>
    <row r="398" spans="1:11" ht="21">
      <c r="H398" s="138"/>
      <c r="I398" s="16"/>
    </row>
    <row r="399" spans="1:11" ht="21">
      <c r="H399" s="138"/>
      <c r="I399" s="16"/>
    </row>
    <row r="400" spans="1:11" ht="21">
      <c r="H400" s="138"/>
      <c r="I400" s="16"/>
    </row>
    <row r="401" spans="8:9" ht="21">
      <c r="H401" s="138"/>
      <c r="I401" s="16"/>
    </row>
    <row r="402" spans="8:9" ht="21">
      <c r="H402" s="138"/>
      <c r="I402" s="16"/>
    </row>
    <row r="403" spans="8:9" ht="21">
      <c r="H403" s="138"/>
      <c r="I403" s="16"/>
    </row>
  </sheetData>
  <mergeCells count="334">
    <mergeCell ref="A313:G313"/>
    <mergeCell ref="A336:B337"/>
    <mergeCell ref="C85:D85"/>
    <mergeCell ref="E85:F85"/>
    <mergeCell ref="C86:D86"/>
    <mergeCell ref="E86:F86"/>
    <mergeCell ref="C87:D87"/>
    <mergeCell ref="E87:F87"/>
    <mergeCell ref="C307:D307"/>
    <mergeCell ref="C308:D308"/>
    <mergeCell ref="E308:F308"/>
    <mergeCell ref="C309:D309"/>
    <mergeCell ref="C310:D310"/>
    <mergeCell ref="C312:D312"/>
    <mergeCell ref="C301:D301"/>
    <mergeCell ref="E301:F301"/>
    <mergeCell ref="C302:D302"/>
    <mergeCell ref="E302:F302"/>
    <mergeCell ref="C303:D303"/>
    <mergeCell ref="E303:F303"/>
    <mergeCell ref="C304:D304"/>
    <mergeCell ref="A327:B327"/>
    <mergeCell ref="C327:D327"/>
    <mergeCell ref="E327:G327"/>
    <mergeCell ref="A348:G348"/>
    <mergeCell ref="A344:B344"/>
    <mergeCell ref="C344:D344"/>
    <mergeCell ref="C336:D337"/>
    <mergeCell ref="A338:B338"/>
    <mergeCell ref="F334:G334"/>
    <mergeCell ref="A341:B341"/>
    <mergeCell ref="C341:D341"/>
    <mergeCell ref="A342:B342"/>
    <mergeCell ref="C342:D342"/>
    <mergeCell ref="A343:B343"/>
    <mergeCell ref="C343:D343"/>
    <mergeCell ref="E340:G341"/>
    <mergeCell ref="E342:G343"/>
    <mergeCell ref="A339:B339"/>
    <mergeCell ref="C339:D339"/>
    <mergeCell ref="E336:G337"/>
    <mergeCell ref="E338:G339"/>
    <mergeCell ref="A335:G335"/>
    <mergeCell ref="A340:B340"/>
    <mergeCell ref="C340:D340"/>
    <mergeCell ref="A328:B328"/>
    <mergeCell ref="C328:D328"/>
    <mergeCell ref="F328:G328"/>
    <mergeCell ref="A326:G326"/>
    <mergeCell ref="A329:B329"/>
    <mergeCell ref="C329:D329"/>
    <mergeCell ref="F329:G329"/>
    <mergeCell ref="A330:B330"/>
    <mergeCell ref="C330:D330"/>
    <mergeCell ref="F330:G330"/>
    <mergeCell ref="C376:E376"/>
    <mergeCell ref="C371:E371"/>
    <mergeCell ref="F371:G371"/>
    <mergeCell ref="A373:G373"/>
    <mergeCell ref="C374:E374"/>
    <mergeCell ref="F374:G374"/>
    <mergeCell ref="C375:E375"/>
    <mergeCell ref="F375:G375"/>
    <mergeCell ref="F376:G376"/>
    <mergeCell ref="A75:G75"/>
    <mergeCell ref="A91:G91"/>
    <mergeCell ref="A360:G360"/>
    <mergeCell ref="A351:G351"/>
    <mergeCell ref="C90:D90"/>
    <mergeCell ref="E88:F88"/>
    <mergeCell ref="E89:F89"/>
    <mergeCell ref="E90:F90"/>
    <mergeCell ref="C88:D88"/>
    <mergeCell ref="C89:D89"/>
    <mergeCell ref="A93:G93"/>
    <mergeCell ref="A96:A97"/>
    <mergeCell ref="B96:B97"/>
    <mergeCell ref="C298:D298"/>
    <mergeCell ref="E298:F298"/>
    <mergeCell ref="C299:D299"/>
    <mergeCell ref="E299:F299"/>
    <mergeCell ref="A98:G98"/>
    <mergeCell ref="A94:G94"/>
    <mergeCell ref="A296:G296"/>
    <mergeCell ref="C294:D294"/>
    <mergeCell ref="E294:F294"/>
    <mergeCell ref="C287:D287"/>
    <mergeCell ref="E287:F287"/>
    <mergeCell ref="F369:G369"/>
    <mergeCell ref="C370:E370"/>
    <mergeCell ref="A361:G361"/>
    <mergeCell ref="F331:G331"/>
    <mergeCell ref="A324:G324"/>
    <mergeCell ref="A325:G325"/>
    <mergeCell ref="A362:G362"/>
    <mergeCell ref="A363:G363"/>
    <mergeCell ref="C364:E364"/>
    <mergeCell ref="F364:G364"/>
    <mergeCell ref="F365:G365"/>
    <mergeCell ref="C359:D359"/>
    <mergeCell ref="A349:G349"/>
    <mergeCell ref="A356:G356"/>
    <mergeCell ref="C352:D352"/>
    <mergeCell ref="F352:G352"/>
    <mergeCell ref="C353:D353"/>
    <mergeCell ref="F353:G353"/>
    <mergeCell ref="C354:D354"/>
    <mergeCell ref="F354:G354"/>
    <mergeCell ref="A357:G357"/>
    <mergeCell ref="C358:D358"/>
    <mergeCell ref="F358:G358"/>
    <mergeCell ref="F359:G359"/>
    <mergeCell ref="A367:G367"/>
    <mergeCell ref="C368:E368"/>
    <mergeCell ref="F368:G368"/>
    <mergeCell ref="C365:E365"/>
    <mergeCell ref="F370:G370"/>
    <mergeCell ref="A386:G386"/>
    <mergeCell ref="A28:D28"/>
    <mergeCell ref="A29:D29"/>
    <mergeCell ref="A30:D30"/>
    <mergeCell ref="E28:G28"/>
    <mergeCell ref="E29:G29"/>
    <mergeCell ref="E30:G30"/>
    <mergeCell ref="A380:C380"/>
    <mergeCell ref="A382:C382"/>
    <mergeCell ref="A383:C383"/>
    <mergeCell ref="D380:G380"/>
    <mergeCell ref="D382:G382"/>
    <mergeCell ref="D383:G383"/>
    <mergeCell ref="A378:G378"/>
    <mergeCell ref="A379:C379"/>
    <mergeCell ref="A384:G384"/>
    <mergeCell ref="D379:G379"/>
    <mergeCell ref="A381:C381"/>
    <mergeCell ref="D381:G381"/>
    <mergeCell ref="E39:F39"/>
    <mergeCell ref="B40:C40"/>
    <mergeCell ref="B42:C42"/>
    <mergeCell ref="E42:F42"/>
    <mergeCell ref="E71:G71"/>
    <mergeCell ref="E72:G72"/>
    <mergeCell ref="E73:G73"/>
    <mergeCell ref="E74:G74"/>
    <mergeCell ref="B66:D66"/>
    <mergeCell ref="E66:G66"/>
    <mergeCell ref="E67:G67"/>
    <mergeCell ref="E68:G68"/>
    <mergeCell ref="E69:G69"/>
    <mergeCell ref="E70:G70"/>
    <mergeCell ref="B71:D71"/>
    <mergeCell ref="A59:G59"/>
    <mergeCell ref="B72:D72"/>
    <mergeCell ref="B73:D73"/>
    <mergeCell ref="B74:D74"/>
    <mergeCell ref="B69:D69"/>
    <mergeCell ref="B70:D70"/>
    <mergeCell ref="B58:D58"/>
    <mergeCell ref="E58:G58"/>
    <mergeCell ref="A61:G61"/>
    <mergeCell ref="B27:C27"/>
    <mergeCell ref="D27:E27"/>
    <mergeCell ref="F27:G27"/>
    <mergeCell ref="D26:E26"/>
    <mergeCell ref="F26:G26"/>
    <mergeCell ref="B26:C26"/>
    <mergeCell ref="E48:G48"/>
    <mergeCell ref="A45:G45"/>
    <mergeCell ref="A46:G46"/>
    <mergeCell ref="A32:G32"/>
    <mergeCell ref="A33:G33"/>
    <mergeCell ref="A34:G34"/>
    <mergeCell ref="B48:D48"/>
    <mergeCell ref="A35:G35"/>
    <mergeCell ref="B37:C37"/>
    <mergeCell ref="E37:F37"/>
    <mergeCell ref="B38:C38"/>
    <mergeCell ref="E38:F38"/>
    <mergeCell ref="B39:C39"/>
    <mergeCell ref="B43:C43"/>
    <mergeCell ref="E43:F43"/>
    <mergeCell ref="A44:G44"/>
    <mergeCell ref="A36:G36"/>
    <mergeCell ref="B41:C41"/>
    <mergeCell ref="B47:D47"/>
    <mergeCell ref="E47:G47"/>
    <mergeCell ref="E49:G49"/>
    <mergeCell ref="E50:G50"/>
    <mergeCell ref="E51:G51"/>
    <mergeCell ref="E52:G52"/>
    <mergeCell ref="E53:G53"/>
    <mergeCell ref="B51:D51"/>
    <mergeCell ref="B52:D52"/>
    <mergeCell ref="B53:D53"/>
    <mergeCell ref="B50:D50"/>
    <mergeCell ref="B49:D49"/>
    <mergeCell ref="A1:G2"/>
    <mergeCell ref="A3:G3"/>
    <mergeCell ref="A6:G6"/>
    <mergeCell ref="A14:G14"/>
    <mergeCell ref="A15:G15"/>
    <mergeCell ref="F18:G18"/>
    <mergeCell ref="F19:G19"/>
    <mergeCell ref="F20:G20"/>
    <mergeCell ref="F22:G22"/>
    <mergeCell ref="D18:E18"/>
    <mergeCell ref="D19:E19"/>
    <mergeCell ref="D20:E20"/>
    <mergeCell ref="D21:E21"/>
    <mergeCell ref="D22:E22"/>
    <mergeCell ref="B4:G4"/>
    <mergeCell ref="B21:C21"/>
    <mergeCell ref="B22:C22"/>
    <mergeCell ref="B5:G5"/>
    <mergeCell ref="B24:C24"/>
    <mergeCell ref="B25:C25"/>
    <mergeCell ref="A7:G12"/>
    <mergeCell ref="B16:C16"/>
    <mergeCell ref="D16:E16"/>
    <mergeCell ref="F16:G16"/>
    <mergeCell ref="B17:C17"/>
    <mergeCell ref="D17:E17"/>
    <mergeCell ref="F17:G17"/>
    <mergeCell ref="B18:C18"/>
    <mergeCell ref="B19:C19"/>
    <mergeCell ref="B20:C20"/>
    <mergeCell ref="F23:G23"/>
    <mergeCell ref="F24:G24"/>
    <mergeCell ref="F25:G25"/>
    <mergeCell ref="F21:G21"/>
    <mergeCell ref="D23:E23"/>
    <mergeCell ref="D24:E24"/>
    <mergeCell ref="D25:E25"/>
    <mergeCell ref="B23:C23"/>
    <mergeCell ref="A387:G395"/>
    <mergeCell ref="B54:D54"/>
    <mergeCell ref="B55:D55"/>
    <mergeCell ref="B56:D56"/>
    <mergeCell ref="B57:D57"/>
    <mergeCell ref="E54:G54"/>
    <mergeCell ref="E55:G55"/>
    <mergeCell ref="E56:G56"/>
    <mergeCell ref="E57:G57"/>
    <mergeCell ref="B62:D62"/>
    <mergeCell ref="E62:G62"/>
    <mergeCell ref="B63:D63"/>
    <mergeCell ref="E63:G63"/>
    <mergeCell ref="B64:D64"/>
    <mergeCell ref="B65:D65"/>
    <mergeCell ref="E64:G64"/>
    <mergeCell ref="E65:G65"/>
    <mergeCell ref="B67:D67"/>
    <mergeCell ref="B68:D68"/>
    <mergeCell ref="A125:G125"/>
    <mergeCell ref="C369:E369"/>
    <mergeCell ref="A77:G77"/>
    <mergeCell ref="C78:D78"/>
    <mergeCell ref="E78:F78"/>
    <mergeCell ref="C288:D288"/>
    <mergeCell ref="E288:F288"/>
    <mergeCell ref="C297:D297"/>
    <mergeCell ref="E297:F297"/>
    <mergeCell ref="E291:F291"/>
    <mergeCell ref="C292:D292"/>
    <mergeCell ref="E292:F292"/>
    <mergeCell ref="C293:D293"/>
    <mergeCell ref="E293:F293"/>
    <mergeCell ref="C289:D289"/>
    <mergeCell ref="E289:F289"/>
    <mergeCell ref="C290:D290"/>
    <mergeCell ref="E290:F290"/>
    <mergeCell ref="C291:D291"/>
    <mergeCell ref="A286:G286"/>
    <mergeCell ref="I156:I157"/>
    <mergeCell ref="A283:G283"/>
    <mergeCell ref="A284:G284"/>
    <mergeCell ref="C285:D285"/>
    <mergeCell ref="E285:F285"/>
    <mergeCell ref="A105:A106"/>
    <mergeCell ref="G105:G106"/>
    <mergeCell ref="A108:A110"/>
    <mergeCell ref="A147:G147"/>
    <mergeCell ref="A154:G154"/>
    <mergeCell ref="A159:G159"/>
    <mergeCell ref="A160:B160"/>
    <mergeCell ref="A268:G268"/>
    <mergeCell ref="E310:F310"/>
    <mergeCell ref="E311:F311"/>
    <mergeCell ref="C311:D311"/>
    <mergeCell ref="A300:G300"/>
    <mergeCell ref="E304:F304"/>
    <mergeCell ref="C305:D305"/>
    <mergeCell ref="E305:F305"/>
    <mergeCell ref="A306:G306"/>
    <mergeCell ref="C322:D322"/>
    <mergeCell ref="F322:G322"/>
    <mergeCell ref="E315:F315"/>
    <mergeCell ref="C316:D316"/>
    <mergeCell ref="E316:F316"/>
    <mergeCell ref="C317:D317"/>
    <mergeCell ref="E317:F317"/>
    <mergeCell ref="C318:D318"/>
    <mergeCell ref="E318:F318"/>
    <mergeCell ref="F321:G321"/>
    <mergeCell ref="C320:D320"/>
    <mergeCell ref="F320:G320"/>
    <mergeCell ref="A319:G319"/>
    <mergeCell ref="A320:B320"/>
    <mergeCell ref="C321:D321"/>
    <mergeCell ref="A321:B321"/>
    <mergeCell ref="E41:F41"/>
    <mergeCell ref="E40:F40"/>
    <mergeCell ref="A111:G111"/>
    <mergeCell ref="A346:B347"/>
    <mergeCell ref="C346:D347"/>
    <mergeCell ref="E344:G345"/>
    <mergeCell ref="E346:G347"/>
    <mergeCell ref="A331:B331"/>
    <mergeCell ref="C331:D331"/>
    <mergeCell ref="A345:B345"/>
    <mergeCell ref="C345:D345"/>
    <mergeCell ref="C338:D338"/>
    <mergeCell ref="A332:B332"/>
    <mergeCell ref="C332:D332"/>
    <mergeCell ref="F332:G332"/>
    <mergeCell ref="A333:B333"/>
    <mergeCell ref="C333:D333"/>
    <mergeCell ref="F333:G333"/>
    <mergeCell ref="A334:B334"/>
    <mergeCell ref="C334:D334"/>
    <mergeCell ref="C314:D314"/>
    <mergeCell ref="E314:F314"/>
    <mergeCell ref="C315:D315"/>
    <mergeCell ref="A322:B322"/>
  </mergeCells>
  <phoneticPr fontId="4" type="noConversion"/>
  <hyperlinks>
    <hyperlink ref="G150" r:id="rId1" xr:uid="{88C80EA9-720D-410D-8B21-FFA3F5DCFF30}"/>
    <hyperlink ref="A15" r:id="rId2" xr:uid="{3997A8A6-C545-491F-88CD-25DAFF1D44C4}"/>
    <hyperlink ref="G309" r:id="rId3" xr:uid="{1F5514BC-5013-47C0-8081-163B38F5BEF4}"/>
    <hyperlink ref="G307" r:id="rId4" xr:uid="{CDB3D919-91D7-42B5-934D-E137762723E7}"/>
    <hyperlink ref="G308" r:id="rId5" xr:uid="{91D06E19-8DA4-42AE-957B-13EFF8E142F1}"/>
    <hyperlink ref="G149" r:id="rId6" location="responses" xr:uid="{5A9C576A-8795-42AF-87CF-2B1C9C745973}"/>
    <hyperlink ref="G310" r:id="rId7" xr:uid="{E95EC98E-DD02-4B7C-9A94-38E4382FB2BF}"/>
    <hyperlink ref="G312" r:id="rId8" xr:uid="{7747AAB5-1171-4882-8CD3-882443A0FB6A}"/>
    <hyperlink ref="E63" r:id="rId9" xr:uid="{FDA2B95C-2B6C-4167-B0E1-B35C51F7FF2B}"/>
    <hyperlink ref="E64" r:id="rId10" xr:uid="{50B4AB01-67F4-4928-8ED2-AFBE0D5B473D}"/>
    <hyperlink ref="E65" r:id="rId11" xr:uid="{857590AA-A52C-4917-9938-C56461819DF2}"/>
    <hyperlink ref="E66" r:id="rId12" xr:uid="{95153A26-2F36-464C-B421-0BA08445B054}"/>
    <hyperlink ref="E67" r:id="rId13" xr:uid="{8ADC3F56-CE49-4639-A61D-275E6257236B}"/>
    <hyperlink ref="E68" r:id="rId14" xr:uid="{AF6D2A53-BE79-4B67-B4C2-D47534F5F3A4}"/>
    <hyperlink ref="F353" r:id="rId15" display="https://bit.ly/DenunciadeCombustible_x000a__x000a_" xr:uid="{609285CB-12CD-42E4-A26B-DEAC8B91C41B}"/>
    <hyperlink ref="G153" r:id="rId16" xr:uid="{5DF4460F-F591-496C-8C58-8BE93035BD49}"/>
    <hyperlink ref="G311" r:id="rId17" xr:uid="{657645AE-4429-4347-82B3-717055781953}"/>
    <hyperlink ref="F359" r:id="rId18" xr:uid="{19736AF5-4540-46B3-92CC-905CF33CB336}"/>
    <hyperlink ref="F365" r:id="rId19" xr:uid="{6DB9B145-381C-4C8E-BA10-40610D0153F0}"/>
    <hyperlink ref="F369" r:id="rId20" xr:uid="{BB429599-7CA6-4716-BED2-8EAC9608EF2F}"/>
    <hyperlink ref="F375" r:id="rId21" xr:uid="{8B26D437-8BA5-4D0E-B068-D9D25DFCA563}"/>
    <hyperlink ref="F376" r:id="rId22" xr:uid="{C7D0D8DC-1098-4E46-9311-AC508651B1DE}"/>
    <hyperlink ref="G161" r:id="rId23" xr:uid="{4644323A-33FC-449B-9A8A-2C63A1241EA8}"/>
    <hyperlink ref="G38" r:id="rId24" xr:uid="{492EDC27-0955-4906-8812-9584CC3CBEB1}"/>
    <hyperlink ref="A36" r:id="rId25" xr:uid="{D56A0081-8A6F-43E1-A936-1B83BDEB0755}"/>
    <hyperlink ref="G96" r:id="rId26" display="https://micpy-my.sharepoint.com/personal/marta_delosrios_rediex_gov_py/_layouts/15/onedrive.aspx?ct=1698088297507&amp;or=OWA%2DNT&amp;cid=b748d532%2D7bdd%2D5bc1%2Da76c%2D814b8204c447&amp;fromShare=true&amp;ga=1&amp;id=%2Fpersonal%2Fmarta%5Fdelosrios%5Frediex%5Fgov%5Fpy%2FDocuments%2FRENDICION%20DE%20CTAS%20UTA%20EVIDENCIA%2F3er%20trimestre%2FPUNTO%203%2E4" xr:uid="{D5E4C22A-E6E5-4C2D-B06D-EDF2980BE7E9}"/>
    <hyperlink ref="G97" r:id="rId27" xr:uid="{4BF2ED6E-9D4C-41EC-8037-282CDB6ADCAB}"/>
    <hyperlink ref="C292" r:id="rId28" display="info@rediex.gov.py" xr:uid="{9E6F5FE1-ECE2-49CC-A2DF-651AEA57BE7B}"/>
    <hyperlink ref="C294" r:id="rId29" display="info@rediex.gov.py" xr:uid="{7C7DE234-FA63-4547-975B-4B2E83BEBC58}"/>
    <hyperlink ref="G287" r:id="rId30" xr:uid="{737078C8-41FE-4E01-9FE5-1D603290262A}"/>
    <hyperlink ref="G288" r:id="rId31" xr:uid="{BD6CA591-9CA0-4DBE-A5C1-BDDA807EA976}"/>
    <hyperlink ref="G289" r:id="rId32" xr:uid="{31ACE02B-C2C3-4A90-AFDD-121532D9BFD2}"/>
    <hyperlink ref="G290" r:id="rId33" xr:uid="{5FEC30EE-5977-40DA-A7AB-077963688DE3}"/>
    <hyperlink ref="G294" r:id="rId34" xr:uid="{1B817DE4-B525-45C2-ADF7-DC97581405EB}"/>
    <hyperlink ref="G291" r:id="rId35" xr:uid="{B01A2479-53F0-4E3A-8416-200FA15E6F44}"/>
    <hyperlink ref="C293" r:id="rId36" xr:uid="{9F5AEF6E-1D77-4F3C-937A-0F71BB8FEB0E}"/>
    <hyperlink ref="F334:G334" r:id="rId37" display="..\..\..\..\..\..\OneDrive - MINISTERIO DE INDUSTRIA Y COMERCIO\RENDICION DE CTAS UTA EVIDENCIA\3er trimestre\PUNTO 6\Atencion inversionistas\Atención_ INVERSIONISTAS_ pedido de estadísticas para Rendición de Cuentas JULIO A SETIEMBRE.pdf" xr:uid="{D13B998B-DFB8-44D4-B8B5-CD9FF82279F7}"/>
    <hyperlink ref="F333:G333" r:id="rId38" display="..\..\..\..\..\..\OneDrive - MINISTERIO DE INDUSTRIA Y COMERCIO\RENDICION DE CTAS UTA EVIDENCIA\3er trimestre\PUNTO 6\Atencion inversionistas\Atención_ INVERSIONISTAS_ pedido de estadísticas para Rendición de Cuentas JULIO A SETIEMBRE.pdf" xr:uid="{11D9FCEA-B6D7-41CD-AB11-1A9DD1B22782}"/>
    <hyperlink ref="F329:G329" r:id="rId39" display="..\..\..\..\..\..\OneDrive - MINISTERIO DE INDUSTRIA Y COMERCIO\RENDICION DE CTAS UTA EVIDENCIA\3er trimestre\PUNTO 6\1.1.1.2\1.1.1.2 3er. Informe Trimestral Especialista Sectorial Senior.pdf" xr:uid="{99F79BE8-B7BA-4A8E-88F4-6BFC6390964A}"/>
    <hyperlink ref="F331:G331" r:id="rId40" display="..\..\..\..\..\..\OneDrive - MINISTERIO DE INDUSTRIA Y COMERCIO\RENDICION DE CTAS UTA EVIDENCIA\3er trimestre\PUNTO 6\1.1.3.1\1.1.3.1 Reporte 3er trimestre DAE-3-UTA.pdf" xr:uid="{CF831AE6-555E-4BDC-9D55-78316140942E}"/>
    <hyperlink ref="F328" r:id="rId41" xr:uid="{559A2018-33CF-4807-8059-EB17F354A6F2}"/>
    <hyperlink ref="F330" r:id="rId42" xr:uid="{C3B4CCC5-0D17-49D6-AB6B-691B8273FF2E}"/>
    <hyperlink ref="F332" r:id="rId43" xr:uid="{C68DEDF7-F5BD-4F2B-A0BA-BF25342A1C2A}"/>
    <hyperlink ref="G100" r:id="rId44" display="https://micpy-my.sharepoint.com/:f:/g/personal/bianca_balbuena_mic_gov_py/EoiIbYs47G5GqlcBhAhngYUBZUix2_bIGAr5aYw4AUmG2A?e=FjKPxJ" xr:uid="{CF1A43DB-9042-414F-8E92-8F0501AEBFC8}"/>
    <hyperlink ref="G101" r:id="rId45" display="https://micpy-my.sharepoint.com/:f:/g/personal/bianca_balbuena_mic_gov_py/EkF8ktE2jiRAjy1qOW9lYkYBs18i59dqRbcYf5J88zevLg?e=vcC5cV" xr:uid="{80F69887-1F2C-4DBD-B7C6-E9AC95A5A2A9}"/>
    <hyperlink ref="G102" r:id="rId46" display="https://micpy-my.sharepoint.com/:f:/g/personal/bianca_balbuena_mic_gov_py/ElzIx0jrsQxEi3cwhzTCpf8Bwyyx7361yE8_h6r1ILSTrA?e=iW2qaq" xr:uid="{0E7D2CCA-C907-446C-AF56-2657E889BE12}"/>
    <hyperlink ref="G104" r:id="rId47" display="https://micpy-my.sharepoint.com/:f:/g/personal/bianca_balbuena_mic_gov_py/EuaYWlgPC01Js9mEPsABHgYB2BXNseA6HzHA75L4VU49VQ?e=c043A0" xr:uid="{D7913927-915D-4652-8E79-1214AD6D3AE1}"/>
    <hyperlink ref="G103" r:id="rId48" display="https://micpy-my.sharepoint.com/:x:/g/personal/bianca_balbuena_mic_gov_py/EfoDyQb8zU5MkMDTrlOOEd0BKAsU0OabFhCgd6HLQIo52g?e=KGyWke" xr:uid="{FE21C978-15DE-4DAF-AA98-1F77237362BF}"/>
    <hyperlink ref="G108" r:id="rId49" display="https://micpy-my.sharepoint.com/:x:/g/personal/bianca_balbuena_mic_gov_py/Ee1TqAWhb4lCpsqWEvlo6oEBjUWQiCAHdyEo1VNZr10aXg?e=Sqx8rM" xr:uid="{DAC71B19-C203-4771-82A3-0CDBEF96C879}"/>
    <hyperlink ref="H109" r:id="rId50" display="https://micpy-my.sharepoint.com/:f:/g/personal/bianca_balbuena_mic_gov_py/EuaYWlgPC01Js9mEPsABHgYB2BXNseA6HzHA75L4VU49VQ?e=bkupKz" xr:uid="{019740A9-17B4-4D7A-9909-E133FBBAAF76}"/>
    <hyperlink ref="H110" r:id="rId51" display="https://micpy-my.sharepoint.com/:f:/g/personal/bianca_balbuena_mic_gov_py/EuaYWlgPC01Js9mEPsABHgYB2BXNseA6HzHA75L4VU49VQ?e=bkupKz" xr:uid="{61C8215B-A523-4F8C-B39C-ECAFB2F501BB}"/>
    <hyperlink ref="G109" r:id="rId52" display="https://micpy-my.sharepoint.com/:b:/g/personal/bianca_balbuena_mic_gov_py/EYGDWhC7JxpHgDRJer-lwv0BlFIGmMZEBhY6DSjLA5bXTw?e=P4oPdG" xr:uid="{62386E2D-04DC-4A4B-AD50-28BE7E2076C7}"/>
    <hyperlink ref="G110" r:id="rId53" display="https://micpy-my.sharepoint.com/:b:/g/personal/bianca_balbuena_mic_gov_py/EYGDWhC7JxpHgDRJer-lwv0BlFIGmMZEBhY6DSjLA5bXTw?e=P4oPdG" xr:uid="{91192E19-1FDE-4393-A513-9294DA7F4C82}"/>
    <hyperlink ref="G107" r:id="rId54" display="https://micpy-my.sharepoint.com/:b:/g/personal/bianca_balbuena_mic_gov_py/EYGDWhC7JxpHgDRJer-lwv0BlFIGmMZEBhY6DSjLA5bXTw?e=P4oPdG" xr:uid="{EBDFF289-139D-47CB-8A20-1B020A46DF49}"/>
    <hyperlink ref="G297" r:id="rId55" display="https://micpy-my.sharepoint.com/:b:/g/personal/bianca_balbuena_mic_gov_py/ETHiBLcz_-1Ooe8tutj5Q6cBdYHFlKPejfUgwWtpPwOn5Q?e=JJU6OO" xr:uid="{21B3C5FE-B352-4AC0-B698-20C4D1232341}"/>
    <hyperlink ref="G298" r:id="rId56" display="https://micpy-my.sharepoint.com/:b:/g/personal/bianca_balbuena_mic_gov_py/ETHiBLcz_-1Ooe8tutj5Q6cBdYHFlKPejfUgwWtpPwOn5Q?e=JJU6OO" xr:uid="{56904E2D-99CB-46F5-98AB-7423868FF226}"/>
    <hyperlink ref="G299" r:id="rId57" display="https://micpy-my.sharepoint.com/:b:/g/personal/bianca_balbuena_mic_gov_py/ETHiBLcz_-1Ooe8tutj5Q6cBdYHFlKPejfUgwWtpPwOn5Q?e=JJU6OO" xr:uid="{69B60685-B646-46B2-922A-991103D9B4A0}"/>
    <hyperlink ref="E69" r:id="rId58" xr:uid="{AAD0F16B-25AB-498A-B6D9-62455B7CF6EA}"/>
    <hyperlink ref="E70" r:id="rId59" xr:uid="{10B9D0DB-CC97-4FC8-AFA0-075FD5A8FA7C}"/>
    <hyperlink ref="E71" r:id="rId60" xr:uid="{EAD9B4C7-C391-4F4F-A60E-90BC7981835E}"/>
    <hyperlink ref="G119" r:id="rId61" display="https://micpy-my.sharepoint.com/:x:/g/personal/rosmery_mic_gov_py/EeCSHUZiw7JAmwsFo91I1IsBZDHMcP-ag1HOzBM7bv5wlA?e=KNI0rF_x000a_capacitaciones@mic.gov.py; +595 984 262889_x000a_https://youtube.com/@viceministeriodemipymes2457?si=nM3N-ogvDw7Eyk8J_x000a_https://www.mipymes.gov.py/capacitacion/" xr:uid="{16914FBE-86A5-44B5-BD9F-691AF26A898F}"/>
    <hyperlink ref="G120" r:id="rId62" xr:uid="{A7C5E83B-F942-48FD-8A50-8102635A537F}"/>
    <hyperlink ref="G127" r:id="rId63" display="https://micpy-my.sharepoint.com/personal/admorel_mic_gov_py/_layouts/15/onedrive.aspx?id=%2Fpersonal%2Fadmorel%5Fmic%5Fgov%5Fpy%2FDocuments%2FEvidencias%20Informe%20Rendici%C3%B3n%20de%20Cuentas%20DGCS%2FInforme%20Rendici%C3%B3n%20de%20Cuentas%20DGCS%202023&amp;ga=1" xr:uid="{B0ECB524-6203-49FD-BDAF-32786AB3B331}"/>
    <hyperlink ref="G128" r:id="rId64" display="https://micpy-my.sharepoint.com/personal/admorel_mic_gov_py/_layouts/15/onedrive.aspx?ga=1&amp;id=%2Fpersonal%2Fadmorel%5Fmic%5Fgov%5Fpy%2FDocuments%2FEvidencias%20Informe%20Rendici%C3%B3n%20de%20Cuentas%20DGCS%2FInforme%20Rendici%C3%B3n%20de%20Cuentas%20DGCS%202023%2F3er%2E%20Trimestre%202023" xr:uid="{E8588955-E510-4B8C-9E37-41E72A187135}"/>
    <hyperlink ref="G129" r:id="rId65" display="https://micpy-my.sharepoint.com/personal/admorel_mic_gov_py/_layouts/15/onedrive.aspx?ga=1&amp;id=%2Fpersonal%2Fadmorel%5Fmic%5Fgov%5Fpy%2FDocuments%2FEvidencias%20Informe%20Rendici%C3%B3n%20de%20Cuentas%20DGCS%2FInforme%20Rendici%C3%B3n%20de%20Cuentas%20DGCS%202023%2F3er%2E%20Trimestre%202023" xr:uid="{3169F4F8-64BB-4F38-A648-4B1E8B6B423B}"/>
    <hyperlink ref="G130" r:id="rId66" display="Publicación de RAR (Registro de Agentes de Registro) sitio web acraíz   https://drive.google.com/drive/folders/1eepI4EmJjLhjBlmuo2XnLpWfLLP_B9PY       https://drive.google.com/drive/folders/1WHv0ICrXqlszCMWinaUpOMzxt6PByI59  https://drive.google.com/drive" xr:uid="{A7BA56CD-5343-4C5D-80AF-395E1663B0CA}"/>
    <hyperlink ref="G131" r:id="rId67" display="Planillas de verificación y control  https://drive.google.com/drive/folders/1hfikMO9_7aSL8ZssHfgoro7swzqDXPfs        https://drive.google.com/drive/folders/1iqeGdyWH8wVaTzE7P_oj1UCtgdizwAj3     https://drive.google.com/drive/folders/1vvvwJ8WMwFHNJGhfsyieZ" xr:uid="{5255208E-A141-4D96-BD9F-1E120A705E8D}"/>
    <hyperlink ref="G132" r:id="rId68" display="Planillas de verificación y control  https://drive.google.com/drive/folders/1ypY6SLVi71gyYsKSA1IsrojXyhbYOQ8T    https://drive.google.com/drive/folders/1L5zcgljU68vSRSZ06SsCcaZxLI1OvSSx          https://drive.google.com/drive/folders/1_P36d9E6Xab2unq8qhxM" xr:uid="{A7840F32-29B8-44D2-8288-A325351CB482}"/>
    <hyperlink ref="G133" r:id="rId69" display="Publicación de RAR en el sitio web institucional  https://www.acraiz.gov.py/html/Agentesderegistrosvit.html    https://www.acraiz.gov.py/html/Agentesderegistroscode100.html  https://www.acraiz.gov.py/html/Agentesderegistrosdocumenta.html" xr:uid="{299BA129-39CE-460B-827F-F24F48297988}"/>
    <hyperlink ref="G134" r:id="rId70" display="Expedientes ingresados por mesa de entrada de la Dirección General de Firma Digital y Comercio Electrónico, correo institucional info-dgfdce@mic.gov.py   https://drive.google.com/drive/folders/1WJLMlccfvCjLOtPH-jEa-482b3TwAUKY   https://drive.google.com/d" xr:uid="{B1AB5DB7-88D8-4049-84D6-98D9C32896C7}"/>
    <hyperlink ref="G135" r:id="rId71" display="reuniones, consultas, charlas, etc.  https://drive.google.com/drive/folders/1dFACDMbYoFRnA8s_3JQ7JXecxoyVoeYV  https://drive.google.com/drive/folders/1PdGcCmtc_lpmQsTAPUZ1IHu95v2sBw-U    https://drive.google.com/drive/folders/1Gtu3mIfIyrQ7g9Xpsy-y9rwIO1UL" xr:uid="{182995DF-17E7-48A3-9DD2-8E75F6914640}"/>
    <hyperlink ref="G136" r:id="rId72" display="https://drive.google.com/drive/folders/14frqgNpXbmZ90MlobKRaJCOj6H63kdqX" xr:uid="{3E3BD4C7-3646-4489-BCC9-248062F8DC19}"/>
    <hyperlink ref="G138" r:id="rId73" xr:uid="{EA56902D-B29D-4506-AB00-E53E15C221F3}"/>
    <hyperlink ref="G146" r:id="rId74" display="https://micpy-my.sharepoint.com/:b:/g/personal/jfernandez_mic_gov_py/EdDeMInzInVPsu0bQ11Qu-MBOgxNlqAFxZp_oA1UqoFkIg" xr:uid="{4D4E57D8-2365-4E0B-B83E-A1E955D6318D}"/>
    <hyperlink ref="G314" r:id="rId75" xr:uid="{D2F83F4C-8544-436D-B28B-DEE55314D675}"/>
    <hyperlink ref="G315" r:id="rId76" xr:uid="{A729D064-3C9B-450A-95CF-4A3D7474A597}"/>
    <hyperlink ref="G316" r:id="rId77" xr:uid="{E4026933-1989-46BB-A9D1-970B37EE2746}"/>
    <hyperlink ref="G318" r:id="rId78" xr:uid="{AC032227-7D90-4CBA-B2AB-1C22D0A9F1BB}"/>
    <hyperlink ref="F321" r:id="rId79" display="https://micpy-my.sharepoint.com/personal/admorel_mic_gov_py/_layouts/15/onedrive.aspx?id=%2Fpersonal%2Fadmorel%5Fmic%5Fgov%5Fpy%2FDocuments%2FEvidencias%20Informe%20Rendici%C3%B3n%20de%20Cuentas%20DGCS%2FInforme%20Rendici%C3%B3n%20de%20Cuentas%20DGCS%202023%2F3er%2E%20Trimestre%202023%2FCapacitaciones%20en%20Comercio%20de%20Servicios%20y%20REPSE%2F7%2E%20Julio%202023&amp;view=0" xr:uid="{C2EEA788-F018-4B7F-88ED-46A841580ACC}"/>
    <hyperlink ref="F322" r:id="rId80" xr:uid="{4F4CA227-B445-4229-B415-35D68F5BC8FA}"/>
    <hyperlink ref="E48:G48" r:id="rId81" display="https://www.mic.gov.py/mic/w/mic/pdf/inciso_c/sueldos_202301-Ene.pdf" xr:uid="{AB995856-44D9-41CF-AD57-6EE88C8EE420}"/>
    <hyperlink ref="E49:G49" r:id="rId82" display="https://www.mic.gov.py/mic/w/mic/pdf/inciso_c/sueldos_202302-Feb.pdf" xr:uid="{60DA5EE1-D923-4A03-A424-98B450F1BFAD}"/>
    <hyperlink ref="E52:G52" r:id="rId83" display="https://www.mic.gov.py/mic/w/mic/pdf/inciso_c/sueldos_202305-May.pdf" xr:uid="{EC6A7741-5898-4F63-9545-6C1E093EE1D2}"/>
    <hyperlink ref="E51:G51" r:id="rId84" display="https://www.mic.gov.py/mic/w/mic/pdf/inciso_c/sueldos_202304-Abr.pdf" xr:uid="{F90096A6-A91A-4146-9C64-62D4F8AE90EB}"/>
    <hyperlink ref="E50:G50" r:id="rId85" display="https://www.mic.gov.py/mic/w/mic/pdf/inciso_c/sueldos_202303-Mar.pdf" xr:uid="{D51F231F-430F-4477-8BBA-E017E61F6D9B}"/>
    <hyperlink ref="E53:G53" r:id="rId86" display="https://www.mic.gov.py/mic/w/mic/pdf/inciso_c/sueldos_202305-May.pdf" xr:uid="{86C1C9A1-62CE-4EC6-9EAE-7FE08FD50AC5}"/>
    <hyperlink ref="E54:G54" r:id="rId87" display="https://www.mic.gov.py/mic/w/mic/pdf/inciso_c/sueldos_202305-May.pdf" xr:uid="{B60A1B4F-9BFD-4707-90E6-5C9E978731BE}"/>
    <hyperlink ref="E55:G55" r:id="rId88" display="https://www.mic.gov.py/mic/w/mic/pdf/inciso_c/sueldos_202305-May.pdf" xr:uid="{C89D9A04-1F84-4539-8A03-90E83AEBA75D}"/>
    <hyperlink ref="E55" r:id="rId89" xr:uid="{E84BC3B1-0242-4F14-AB3C-FDACC2DFA0B2}"/>
    <hyperlink ref="E54" r:id="rId90" xr:uid="{48CCD7D5-DD57-4702-8369-FE817AEB0EC6}"/>
    <hyperlink ref="E53" r:id="rId91" xr:uid="{940E7526-EF63-47D0-84FD-80EBA187CF81}"/>
    <hyperlink ref="G148" r:id="rId92" xr:uid="{15F6135D-F7F7-4A79-B131-68C64351DFEB}"/>
    <hyperlink ref="G151" r:id="rId93" xr:uid="{2A1B2833-44BD-4F6C-9BEB-181BA504E595}"/>
    <hyperlink ref="G152" r:id="rId94" xr:uid="{D13738C0-2397-4AE1-9CE2-858F32D011B4}"/>
    <hyperlink ref="G43" r:id="rId95" display="https://micpy-my.sharepoint.com/:f:/g/personal/bianca_balbuena_mic_gov_py/EoiIbYs47G5GqlcBhAhngYUBZUix2_bIGAr5aYw4AUmG2A?e=FjKPxJ" xr:uid="{3C73C99E-86CB-4E37-A992-BA0B2ED87DAC}"/>
    <hyperlink ref="G42" r:id="rId96" display="https://micpy-my.sharepoint.com/:b:/g/personal/bianca_balbuena_mic_gov_py/EYGDWhC7JxpHgDRJer-lwv0BlFIGmMZEBhY6DSjLA5bXTw?e=P4oPdG" xr:uid="{AE436BDA-2367-4C2C-9358-5E522E913488}"/>
    <hyperlink ref="H42" r:id="rId97" display="https://micpy-my.sharepoint.com/:f:/g/personal/bianca_balbuena_mic_gov_py/EuaYWlgPC01Js9mEPsABHgYB2BXNseA6HzHA75L4VU49VQ?e=bkupKz" xr:uid="{4C8FDC95-6EF5-49D3-AC98-0671CC8F1028}"/>
    <hyperlink ref="G39" r:id="rId98" xr:uid="{022889DF-F469-4D11-90EC-E08217679193}"/>
    <hyperlink ref="G158" r:id="rId99" xr:uid="{769D4430-9BCD-47B1-95E9-49F049DB2035}"/>
    <hyperlink ref="G162" r:id="rId100" xr:uid="{A0EE80A1-F1B5-4AF1-9A84-044147745327}"/>
    <hyperlink ref="F329" r:id="rId101" display="https://micpy-my.sharepoint.com/personal/marta_delosrios_rediex_gov_py/_layouts/15/onedrive.aspx?ct=1698095301142&amp;or=OWA%2DNT&amp;cid=be8f04ec%2D6b06%2D8663%2D4f4c%2Dbce195744d1c&amp;fromShare=true&amp;ga=1&amp;id=%2Fpersonal%2Fmarta%5Fdelosrios%5Frediex%5Fgov%5Fpy%2FDocuments%2FRENDICION%20DE%20CTAS%20UTA%20EVIDENCIA%2F3er%20trimestre%2FPUNTO%206" xr:uid="{8FE80629-D294-466C-B4F0-31CA52A42F25}"/>
    <hyperlink ref="F331" r:id="rId102" display="https://micpy-my.sharepoint.com/personal/marta_delosrios_rediex_gov_py/_layouts/15/onedrive.aspx?ct=1698095301142&amp;or=OWA%2DNT&amp;cid=be8f04ec%2D6b06%2D8663%2D4f4c%2Dbce195744d1c&amp;fromShare=true&amp;ga=1&amp;id=%2Fpersonal%2Fmarta%5Fdelosrios%5Frediex%5Fgov%5Fpy%2FDocuments%2FRENDICION%20DE%20CTAS%20UTA%20EVIDENCIA%2F3er%20trimestre%2FPUNTO%206" xr:uid="{9BBA4B47-0E85-43D4-B06C-4EA30185E952}"/>
    <hyperlink ref="F333" r:id="rId103" display="https://micpy-my.sharepoint.com/personal/marta_delosrios_rediex_gov_py/_layouts/15/onedrive.aspx?ct=1698095404853&amp;or=OWA%2DNT&amp;cid=fe533572%2D94f7%2D47a9%2D0470%2D5a38ca972bfb&amp;fromShare=true&amp;ga=1&amp;id=%2Fpersonal%2Fmarta%5Fdelosrios%5Frediex%5Fgov%5Fpy%2FDocuments%2FRENDICION%20DE%20CTAS%20UTA%20EVIDENCIA%2F3er%20trimestre%2FPUNTO%206" xr:uid="{05A9F3A6-31B4-4055-A07C-22D37D7B14FA}"/>
    <hyperlink ref="F334" r:id="rId104" display="https://micpy-my.sharepoint.com/personal/marta_delosrios_rediex_gov_py/_layouts/15/onedrive.aspx?ct=1698095404853&amp;or=OWA%2DNT&amp;cid=fe533572%2D94f7%2D47a9%2D0470%2D5a38ca972bfb&amp;fromShare=true&amp;ga=1&amp;id=%2Fpersonal%2Fmarta%5Fdelosrios%5Frediex%5Fgov%5Fpy%2FDocuments%2FRENDICION%20DE%20CTAS%20UTA%20EVIDENCIA%2F3er%20trimestre%2FPUNTO%206" xr:uid="{749D15D1-A771-4FDB-BEC6-5CF988027C1A}"/>
    <hyperlink ref="G126" r:id="rId105" display="https://micpy-my.sharepoint.com/personal/admorel_mic_gov_py/_layouts/15/onedrive.aspx?ga=1&amp;id=%2Fpersonal%2Fadmorel%5Fmic%5Fgov%5Fpy%2FDocuments%2FEvidencias%20Informe%20Rendici%C3%B3n%20de%20Cuentas%20DGCS%2FInforme%20Rendici%C3%B3n%20de%20Cuentas%20DGCS%202023%2F3er%2E%20Trimestre%202023" xr:uid="{6A41FD1F-0C16-4D1C-8829-A8270BA02ED7}"/>
    <hyperlink ref="G41" r:id="rId106" xr:uid="{B6D04BFF-C237-4898-A639-34D44166DC48}"/>
    <hyperlink ref="G137" r:id="rId107" xr:uid="{44EEBF6D-9198-4725-8BF2-5458CAA3BDB8}"/>
  </hyperlinks>
  <pageMargins left="0.25" right="0.25" top="0.75" bottom="0.75" header="0.3" footer="0.3"/>
  <pageSetup paperSize="190" scale="80" orientation="landscape" r:id="rId108"/>
  <drawing r:id="rId109"/>
  <legacyDrawing r:id="rId1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RCC_MIC 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Monica Rossana Moreno Rolon</cp:lastModifiedBy>
  <cp:lastPrinted>2023-07-17T20:14:47Z</cp:lastPrinted>
  <dcterms:created xsi:type="dcterms:W3CDTF">2020-06-23T19:35:00Z</dcterms:created>
  <dcterms:modified xsi:type="dcterms:W3CDTF">2023-10-24T21:29:45Z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